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aksybaev.A\Desktop\Выгрузки для МСХ\"/>
    </mc:Choice>
  </mc:AlternateContent>
  <bookViews>
    <workbookView xWindow="360" yWindow="765" windowWidth="11295" windowHeight="7215"/>
  </bookViews>
  <sheets>
    <sheet name="2014" sheetId="7" r:id="rId1"/>
    <sheet name="2015" sheetId="6" r:id="rId2"/>
    <sheet name="2016" sheetId="5" r:id="rId3"/>
    <sheet name="2017" sheetId="4" r:id="rId4"/>
    <sheet name="2018" sheetId="2" r:id="rId5"/>
    <sheet name="2014-2018" sheetId="8" r:id="rId6"/>
  </sheets>
  <calcPr calcId="152511"/>
</workbook>
</file>

<file path=xl/calcChain.xml><?xml version="1.0" encoding="utf-8"?>
<calcChain xmlns="http://schemas.openxmlformats.org/spreadsheetml/2006/main">
  <c r="K6" i="2" l="1"/>
  <c r="K7" i="2"/>
  <c r="AA7" i="8" s="1"/>
  <c r="K8" i="2"/>
  <c r="AA8" i="8" s="1"/>
  <c r="K9" i="2"/>
  <c r="AA9" i="8" s="1"/>
  <c r="K10" i="2"/>
  <c r="AA10" i="8" s="1"/>
  <c r="K11" i="2"/>
  <c r="AA11" i="8" s="1"/>
  <c r="K12" i="2"/>
  <c r="AA12" i="8" s="1"/>
  <c r="K13" i="2"/>
  <c r="AA13" i="8" s="1"/>
  <c r="K14" i="2"/>
  <c r="K15" i="2"/>
  <c r="K16" i="2"/>
  <c r="AA16" i="8" s="1"/>
  <c r="K17" i="2"/>
  <c r="AA17" i="8" s="1"/>
  <c r="K18" i="2"/>
  <c r="K19" i="2"/>
  <c r="AA6" i="8"/>
  <c r="AA14" i="8"/>
  <c r="AA15" i="8"/>
  <c r="AA18" i="8"/>
  <c r="K5" i="2"/>
  <c r="AA5" i="8" s="1"/>
  <c r="U6" i="8"/>
  <c r="V6" i="8"/>
  <c r="W6" i="8"/>
  <c r="Y6" i="8"/>
  <c r="Z6" i="8"/>
  <c r="AB6" i="8"/>
  <c r="AC6" i="8"/>
  <c r="AD6" i="8"/>
  <c r="AE6" i="8"/>
  <c r="U7" i="8"/>
  <c r="V7" i="8"/>
  <c r="W7" i="8"/>
  <c r="Y7" i="8"/>
  <c r="Z7" i="8"/>
  <c r="AB7" i="8"/>
  <c r="AC7" i="8"/>
  <c r="AD7" i="8"/>
  <c r="AE7" i="8"/>
  <c r="U8" i="8"/>
  <c r="V8" i="8"/>
  <c r="W8" i="8"/>
  <c r="Y8" i="8"/>
  <c r="Z8" i="8"/>
  <c r="AB8" i="8"/>
  <c r="AC8" i="8"/>
  <c r="AD8" i="8"/>
  <c r="AE8" i="8"/>
  <c r="U9" i="8"/>
  <c r="V9" i="8"/>
  <c r="W9" i="8"/>
  <c r="Y9" i="8"/>
  <c r="Z9" i="8"/>
  <c r="AB9" i="8"/>
  <c r="AC9" i="8"/>
  <c r="AD9" i="8"/>
  <c r="AE9" i="8"/>
  <c r="U10" i="8"/>
  <c r="V10" i="8"/>
  <c r="W10" i="8"/>
  <c r="Y10" i="8"/>
  <c r="Z10" i="8"/>
  <c r="AB10" i="8"/>
  <c r="AC10" i="8"/>
  <c r="AD10" i="8"/>
  <c r="AE10" i="8"/>
  <c r="U11" i="8"/>
  <c r="V11" i="8"/>
  <c r="W11" i="8"/>
  <c r="Y11" i="8"/>
  <c r="Z11" i="8"/>
  <c r="AB11" i="8"/>
  <c r="AC11" i="8"/>
  <c r="AD11" i="8"/>
  <c r="AE11" i="8"/>
  <c r="U12" i="8"/>
  <c r="V12" i="8"/>
  <c r="W12" i="8"/>
  <c r="Y12" i="8"/>
  <c r="Z12" i="8"/>
  <c r="AB12" i="8"/>
  <c r="AC12" i="8"/>
  <c r="AD12" i="8"/>
  <c r="AE12" i="8"/>
  <c r="U13" i="8"/>
  <c r="V13" i="8"/>
  <c r="W13" i="8"/>
  <c r="Y13" i="8"/>
  <c r="Z13" i="8"/>
  <c r="AB13" i="8"/>
  <c r="AC13" i="8"/>
  <c r="AD13" i="8"/>
  <c r="AE13" i="8"/>
  <c r="U14" i="8"/>
  <c r="V14" i="8"/>
  <c r="W14" i="8"/>
  <c r="Y14" i="8"/>
  <c r="Z14" i="8"/>
  <c r="AB14" i="8"/>
  <c r="AC14" i="8"/>
  <c r="AD14" i="8"/>
  <c r="AE14" i="8"/>
  <c r="U15" i="8"/>
  <c r="V15" i="8"/>
  <c r="W15" i="8"/>
  <c r="Y15" i="8"/>
  <c r="Z15" i="8"/>
  <c r="AB15" i="8"/>
  <c r="AC15" i="8"/>
  <c r="AD15" i="8"/>
  <c r="AE15" i="8"/>
  <c r="U16" i="8"/>
  <c r="V16" i="8"/>
  <c r="W16" i="8"/>
  <c r="Y16" i="8"/>
  <c r="Z16" i="8"/>
  <c r="AB16" i="8"/>
  <c r="AC16" i="8"/>
  <c r="AD16" i="8"/>
  <c r="AE16" i="8"/>
  <c r="U17" i="8"/>
  <c r="V17" i="8"/>
  <c r="W17" i="8"/>
  <c r="Y17" i="8"/>
  <c r="Z17" i="8"/>
  <c r="AB17" i="8"/>
  <c r="AC17" i="8"/>
  <c r="AD17" i="8"/>
  <c r="AE17" i="8"/>
  <c r="U18" i="8"/>
  <c r="V18" i="8"/>
  <c r="W18" i="8"/>
  <c r="Y18" i="8"/>
  <c r="Z18" i="8"/>
  <c r="AB18" i="8"/>
  <c r="AC18" i="8"/>
  <c r="AD18" i="8"/>
  <c r="AE18" i="8"/>
  <c r="V5" i="8"/>
  <c r="W5" i="8"/>
  <c r="Y5" i="8"/>
  <c r="Z5" i="8"/>
  <c r="AB5" i="8"/>
  <c r="AC5" i="8"/>
  <c r="AD5" i="8"/>
  <c r="AE5" i="8"/>
  <c r="U5" i="8"/>
  <c r="J6" i="8" l="1"/>
  <c r="K6" i="8"/>
  <c r="L6" i="8"/>
  <c r="M6" i="8"/>
  <c r="N6" i="8"/>
  <c r="O6" i="8"/>
  <c r="J7" i="8"/>
  <c r="K7" i="8"/>
  <c r="L7" i="8"/>
  <c r="M7" i="8"/>
  <c r="N7" i="8"/>
  <c r="O7" i="8"/>
  <c r="J8" i="8"/>
  <c r="K8" i="8"/>
  <c r="L8" i="8"/>
  <c r="M8" i="8"/>
  <c r="N8" i="8"/>
  <c r="O8" i="8"/>
  <c r="J9" i="8"/>
  <c r="K9" i="8"/>
  <c r="L9" i="8"/>
  <c r="M9" i="8"/>
  <c r="N9" i="8"/>
  <c r="O9" i="8"/>
  <c r="J10" i="8"/>
  <c r="K10" i="8"/>
  <c r="L10" i="8"/>
  <c r="M10" i="8"/>
  <c r="N10" i="8"/>
  <c r="O10" i="8"/>
  <c r="J11" i="8"/>
  <c r="K11" i="8"/>
  <c r="L11" i="8"/>
  <c r="M11" i="8"/>
  <c r="N11" i="8"/>
  <c r="O11" i="8"/>
  <c r="J12" i="8"/>
  <c r="K12" i="8"/>
  <c r="L12" i="8"/>
  <c r="M12" i="8"/>
  <c r="N12" i="8"/>
  <c r="O12" i="8"/>
  <c r="J13" i="8"/>
  <c r="K13" i="8"/>
  <c r="L13" i="8"/>
  <c r="M13" i="8"/>
  <c r="N13" i="8"/>
  <c r="O13" i="8"/>
  <c r="J14" i="8"/>
  <c r="K14" i="8"/>
  <c r="L14" i="8"/>
  <c r="M14" i="8"/>
  <c r="N14" i="8"/>
  <c r="O14" i="8"/>
  <c r="J15" i="8"/>
  <c r="K15" i="8"/>
  <c r="L15" i="8"/>
  <c r="M15" i="8"/>
  <c r="N15" i="8"/>
  <c r="O15" i="8"/>
  <c r="J16" i="8"/>
  <c r="K16" i="8"/>
  <c r="L16" i="8"/>
  <c r="M16" i="8"/>
  <c r="N16" i="8"/>
  <c r="O16" i="8"/>
  <c r="J17" i="8"/>
  <c r="K17" i="8"/>
  <c r="L17" i="8"/>
  <c r="M17" i="8"/>
  <c r="N17" i="8"/>
  <c r="O17" i="8"/>
  <c r="J18" i="8"/>
  <c r="K18" i="8"/>
  <c r="L18" i="8"/>
  <c r="M18" i="8"/>
  <c r="N18" i="8"/>
  <c r="O18" i="8"/>
  <c r="O5" i="8"/>
  <c r="N5" i="8"/>
  <c r="M5" i="8"/>
  <c r="L5" i="8"/>
  <c r="K5" i="8"/>
  <c r="J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5" i="8"/>
  <c r="F6" i="8"/>
  <c r="F7" i="8"/>
  <c r="H7" i="8" s="1"/>
  <c r="F8" i="8"/>
  <c r="F9" i="8"/>
  <c r="F10" i="8"/>
  <c r="F11" i="8"/>
  <c r="F12" i="8"/>
  <c r="F13" i="8"/>
  <c r="F14" i="8"/>
  <c r="F15" i="8"/>
  <c r="H15" i="8" s="1"/>
  <c r="F16" i="8"/>
  <c r="F17" i="8"/>
  <c r="F18" i="8"/>
  <c r="F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M19" i="2"/>
  <c r="N19" i="2"/>
  <c r="O19" i="2"/>
  <c r="L19" i="2"/>
  <c r="H11" i="8" l="1"/>
  <c r="H18" i="8"/>
  <c r="H10" i="8"/>
  <c r="H6" i="8"/>
  <c r="H17" i="8"/>
  <c r="H13" i="8"/>
  <c r="H9" i="8"/>
  <c r="H14" i="8"/>
  <c r="H16" i="8"/>
  <c r="H12" i="8"/>
  <c r="H8" i="8"/>
  <c r="I19" i="4"/>
  <c r="I19" i="5"/>
  <c r="I19" i="6"/>
  <c r="I19" i="7"/>
  <c r="AA19" i="8" s="1"/>
  <c r="K19" i="8" l="1"/>
  <c r="I5" i="8"/>
  <c r="E5" i="8"/>
  <c r="T19" i="8"/>
  <c r="S19" i="8"/>
  <c r="R19" i="8"/>
  <c r="Q19" i="8"/>
  <c r="P19" i="8"/>
  <c r="F6" i="7"/>
  <c r="F7" i="7"/>
  <c r="F8" i="7"/>
  <c r="F9" i="7"/>
  <c r="F10" i="7"/>
  <c r="F11" i="7"/>
  <c r="F12" i="7"/>
  <c r="F13" i="7"/>
  <c r="F14" i="7"/>
  <c r="F15" i="7"/>
  <c r="F16" i="7"/>
  <c r="F18" i="7"/>
  <c r="F19" i="7"/>
  <c r="F5" i="7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5" i="6"/>
  <c r="P19" i="2"/>
  <c r="T19" i="2"/>
  <c r="S19" i="2"/>
  <c r="R19" i="2"/>
  <c r="Q19" i="2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5" i="5"/>
  <c r="X5" i="8" l="1"/>
  <c r="X10" i="8"/>
  <c r="X18" i="8"/>
  <c r="X9" i="8"/>
  <c r="X11" i="8"/>
  <c r="H5" i="8"/>
  <c r="J19" i="2"/>
  <c r="I19" i="2"/>
  <c r="E19" i="2"/>
  <c r="H18" i="2"/>
  <c r="H17" i="2"/>
  <c r="X17" i="8" s="1"/>
  <c r="H16" i="2"/>
  <c r="X16" i="8" s="1"/>
  <c r="H15" i="2"/>
  <c r="X15" i="8" s="1"/>
  <c r="H14" i="2"/>
  <c r="X14" i="8" s="1"/>
  <c r="H13" i="2"/>
  <c r="X13" i="8" s="1"/>
  <c r="H12" i="2"/>
  <c r="X12" i="8" s="1"/>
  <c r="H11" i="2"/>
  <c r="H10" i="2"/>
  <c r="H9" i="2"/>
  <c r="H8" i="2"/>
  <c r="X8" i="8" s="1"/>
  <c r="H7" i="2"/>
  <c r="X7" i="8" s="1"/>
  <c r="H6" i="2"/>
  <c r="X6" i="8" s="1"/>
  <c r="H5" i="2"/>
  <c r="F10" i="4"/>
  <c r="C19" i="4"/>
  <c r="D19" i="4"/>
  <c r="E19" i="4"/>
  <c r="G19" i="4"/>
  <c r="H19" i="4"/>
  <c r="J19" i="4"/>
  <c r="K19" i="4"/>
  <c r="L19" i="4"/>
  <c r="M19" i="4"/>
  <c r="Z19" i="8" l="1"/>
  <c r="J19" i="8"/>
  <c r="W19" i="8"/>
  <c r="G19" i="8"/>
  <c r="V19" i="8"/>
  <c r="F19" i="8"/>
  <c r="H19" i="8" s="1"/>
  <c r="AB19" i="8"/>
  <c r="L19" i="8"/>
  <c r="Y19" i="8"/>
  <c r="I19" i="8"/>
  <c r="AE19" i="8"/>
  <c r="O19" i="8"/>
  <c r="U19" i="8"/>
  <c r="E19" i="8"/>
  <c r="AD19" i="8"/>
  <c r="N19" i="8"/>
  <c r="AC19" i="8"/>
  <c r="M19" i="8"/>
  <c r="H19" i="2"/>
  <c r="X19" i="8" s="1"/>
</calcChain>
</file>

<file path=xl/sharedStrings.xml><?xml version="1.0" encoding="utf-8"?>
<sst xmlns="http://schemas.openxmlformats.org/spreadsheetml/2006/main" count="196" uniqueCount="45">
  <si>
    <t>№</t>
  </si>
  <si>
    <t>хозяйства</t>
  </si>
  <si>
    <t>подрядной организации</t>
  </si>
  <si>
    <t xml:space="preserve">№ </t>
  </si>
  <si>
    <t>Акмолинская</t>
  </si>
  <si>
    <t>Актюбинская</t>
  </si>
  <si>
    <t>Алматинская</t>
  </si>
  <si>
    <t>Атырауская</t>
  </si>
  <si>
    <t>ВКО</t>
  </si>
  <si>
    <t>Жамбылская</t>
  </si>
  <si>
    <t>ЗКО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</si>
  <si>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</si>
  <si>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</si>
  <si>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</si>
  <si>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</si>
  <si>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</si>
  <si>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СКО</t>
  </si>
  <si>
    <t>ЮКО</t>
  </si>
  <si>
    <t>Итого по РК</t>
  </si>
  <si>
    <t>Наименование область</t>
  </si>
  <si>
    <t>План на 2018 г.</t>
  </si>
  <si>
    <t>План на 2014 г.</t>
  </si>
  <si>
    <t>Всего построено и модернизировано, единиц</t>
  </si>
  <si>
    <t>сумма тыс.тенге</t>
  </si>
  <si>
    <t>количество, единиц</t>
  </si>
  <si>
    <t xml:space="preserve">  %  исполнения к плану</t>
  </si>
  <si>
    <t>из них просубсидировано</t>
  </si>
  <si>
    <t>сумма (тыс.тенге)</t>
  </si>
  <si>
    <t>КРС</t>
  </si>
  <si>
    <t>МРС</t>
  </si>
  <si>
    <t>лошади</t>
  </si>
  <si>
    <t>верблюды</t>
  </si>
  <si>
    <t>Общая площадь пастбищ тыс га</t>
  </si>
  <si>
    <t xml:space="preserve"> Информация по строительству и модернизации обводнительных сооружений (скважин, колодцев 2014 г.</t>
  </si>
  <si>
    <t>Всего поголовья скота,в том числе тыс голов :</t>
  </si>
  <si>
    <t>План на 2015 г.</t>
  </si>
  <si>
    <t xml:space="preserve"> Информация по строительству и модернизации обводнительных сооружений (скважин, колодцев 2015 г.</t>
  </si>
  <si>
    <t>План на 2016 г.</t>
  </si>
  <si>
    <t xml:space="preserve"> Информация по строительству и модернизации обводнительных сооружений (скважин, колодцев 2016 г.</t>
  </si>
  <si>
    <t>Информация по строительству и модернизации обводнительных сооружений (скважин, колодцев 2018 г.</t>
  </si>
  <si>
    <t>План на 2017 г.</t>
  </si>
  <si>
    <t xml:space="preserve"> Информация по строительству и модернизации обводнительных сооружений (скважин, колодцев 2017 г.</t>
  </si>
  <si>
    <t>Туркестанская</t>
  </si>
  <si>
    <t>Информация по строительству и модернизации обводнительных сооружений (скважин, колодцев 2014-2018 гг.</t>
  </si>
  <si>
    <t>План на 2014-2018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</si>
</sst>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4" fillId="0" borderId="0"/>
    <xf numFmtId="0" fontId="3" fillId="0" borderId="0"/>
    <xf numFmtId="0" fontId="4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</cellStyleXfs>
  <cellXfs count="74">
    <xf numFmtId="0" fontId="0" fillId="0" borderId="0" xfId="0"/>
    <xf numFmtId="164" fontId="0" fillId="0" borderId="0" xfId="0" applyNumberFormat="1"/>
    <xf numFmtId="0" fontId="4" fillId="0" borderId="0" xfId="3"/>
    <xf numFmtId="3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" fillId="0" borderId="0" xfId="0" applyNumberFormat="1" applyFont="1"/>
    <xf numFmtId="3" fontId="12" fillId="0" borderId="1" xfId="3" applyNumberFormat="1" applyFont="1" applyFill="1" applyBorder="1" applyAlignment="1">
      <alignment horizontal="center" vertical="center" wrapText="1"/>
    </xf>
    <xf numFmtId="3" fontId="12" fillId="0" borderId="1" xfId="3" applyNumberFormat="1" applyFont="1" applyFill="1" applyBorder="1" applyAlignment="1">
      <alignment horizontal="left" vertical="center" wrapText="1"/>
    </xf>
    <xf numFmtId="164" fontId="12" fillId="0" borderId="1" xfId="3" applyNumberFormat="1" applyFont="1" applyFill="1" applyBorder="1" applyAlignment="1">
      <alignment horizontal="center" vertical="center" wrapText="1"/>
    </xf>
    <xf numFmtId="165" fontId="13" fillId="0" borderId="1" xfId="3" applyNumberFormat="1" applyFont="1" applyFill="1" applyBorder="1" applyAlignment="1">
      <alignment horizontal="center" vertical="center"/>
    </xf>
    <xf numFmtId="165" fontId="9" fillId="0" borderId="1" xfId="3" applyNumberFormat="1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3" fontId="12" fillId="0" borderId="1" xfId="3" applyNumberFormat="1" applyFont="1" applyFill="1" applyBorder="1" applyAlignment="1">
      <alignment horizontal="center" vertical="center" wrapText="1" readingOrder="1"/>
    </xf>
    <xf numFmtId="164" fontId="12" fillId="0" borderId="1" xfId="3" applyNumberFormat="1" applyFont="1" applyFill="1" applyBorder="1" applyAlignment="1">
      <alignment horizontal="center" vertical="center" wrapText="1" readingOrder="1"/>
    </xf>
    <xf numFmtId="165" fontId="12" fillId="0" borderId="1" xfId="3" applyNumberFormat="1" applyFont="1" applyFill="1" applyBorder="1" applyAlignment="1">
      <alignment horizontal="center" vertical="center" wrapText="1" readingOrder="1"/>
    </xf>
    <xf numFmtId="3" fontId="10" fillId="0" borderId="1" xfId="3" applyNumberFormat="1" applyFont="1" applyFill="1" applyBorder="1" applyAlignment="1">
      <alignment horizontal="center" vertical="center" wrapText="1"/>
    </xf>
    <xf numFmtId="164" fontId="10" fillId="0" borderId="1" xfId="3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/>
    </xf>
    <xf numFmtId="164" fontId="12" fillId="0" borderId="1" xfId="3" applyNumberFormat="1" applyFont="1" applyFill="1" applyBorder="1" applyAlignment="1">
      <alignment horizontal="center" vertical="center"/>
    </xf>
    <xf numFmtId="165" fontId="12" fillId="0" borderId="1" xfId="3" applyNumberFormat="1" applyFont="1" applyFill="1" applyBorder="1" applyAlignment="1">
      <alignment horizontal="center" vertical="center"/>
    </xf>
    <xf numFmtId="165" fontId="12" fillId="0" borderId="1" xfId="3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left" vertical="center"/>
    </xf>
    <xf numFmtId="3" fontId="10" fillId="0" borderId="1" xfId="3" applyNumberFormat="1" applyFont="1" applyFill="1" applyBorder="1" applyAlignment="1">
      <alignment horizontal="center" vertical="center"/>
    </xf>
    <xf numFmtId="164" fontId="10" fillId="0" borderId="1" xfId="3" applyNumberFormat="1" applyFont="1" applyFill="1" applyBorder="1" applyAlignment="1">
      <alignment horizontal="center" vertical="center"/>
    </xf>
    <xf numFmtId="165" fontId="10" fillId="0" borderId="1" xfId="3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 wrapText="1" readingOrder="1"/>
    </xf>
    <xf numFmtId="0" fontId="9" fillId="2" borderId="1" xfId="0" applyFont="1" applyFill="1" applyBorder="1"/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3" fontId="10" fillId="2" borderId="1" xfId="3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3" fontId="10" fillId="2" borderId="1" xfId="3" applyNumberFormat="1" applyFont="1" applyFill="1" applyBorder="1" applyAlignment="1">
      <alignment horizontal="center" vertical="center" wrapText="1"/>
    </xf>
    <xf numFmtId="3" fontId="10" fillId="2" borderId="5" xfId="3" applyNumberFormat="1" applyFont="1" applyFill="1" applyBorder="1" applyAlignment="1">
      <alignment horizontal="center" vertical="center" wrapText="1"/>
    </xf>
    <xf numFmtId="3" fontId="10" fillId="2" borderId="7" xfId="3" applyNumberFormat="1" applyFont="1" applyFill="1" applyBorder="1" applyAlignment="1">
      <alignment horizontal="center" vertical="center" wrapText="1"/>
    </xf>
    <xf numFmtId="3" fontId="10" fillId="2" borderId="8" xfId="3" applyNumberFormat="1" applyFont="1" applyFill="1" applyBorder="1" applyAlignment="1">
      <alignment horizontal="center" vertical="center" wrapText="1"/>
    </xf>
    <xf numFmtId="3" fontId="10" fillId="2" borderId="9" xfId="3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 wrapText="1"/>
    </xf>
    <xf numFmtId="3" fontId="11" fillId="0" borderId="8" xfId="0" applyNumberFormat="1" applyFont="1" applyFill="1" applyBorder="1" applyAlignment="1">
      <alignment horizontal="center" vertical="center" wrapText="1"/>
    </xf>
    <xf numFmtId="3" fontId="11" fillId="0" borderId="9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/>
    </xf>
  </cellXfs>
  <cellStyles count="16">
    <cellStyle name="Обычный" xfId="0" builtinId="0"/>
    <cellStyle name="Обычный 2" xfId="2"/>
    <cellStyle name="Обычный 2 2" xfId="3"/>
    <cellStyle name="Обычный 2 3" xfId="4"/>
    <cellStyle name="Обычный 2 4" xfId="13"/>
    <cellStyle name="Обычный 2 5" xfId="14"/>
    <cellStyle name="Обычный 2 6" xfId="15"/>
    <cellStyle name="Обычный 3" xfId="5"/>
    <cellStyle name="Обычный 3 2" xfId="6"/>
    <cellStyle name="Обычный 4" xfId="1"/>
    <cellStyle name="Обычный 5" xfId="7"/>
    <cellStyle name="Обычный 6" xfId="8"/>
    <cellStyle name="Обычный 7" xfId="9"/>
    <cellStyle name="Процентный 2" xfId="10"/>
    <cellStyle name="Процентный 2 2" xfId="11"/>
    <cellStyle name="Финансовый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E26" sqref="E26"/>
    </sheetView>
  </sheetViews>
  <sheetFormatPr defaultRowHeight="12.75" x14ac:dyDescent="0.2"/>
  <cols>
    <col min="1" max="1" width="3.7109375" style="2" customWidth="1"/>
    <col min="2" max="2" width="18.85546875" style="2" customWidth="1"/>
    <col min="3" max="3" width="10.28515625" style="2" customWidth="1"/>
    <col min="4" max="4" width="8.85546875" style="2" customWidth="1"/>
    <col min="5" max="5" width="11.85546875" style="2" customWidth="1"/>
    <col min="6" max="6" width="10.85546875" style="2" customWidth="1"/>
    <col min="7" max="7" width="10.28515625" style="2" customWidth="1"/>
    <col min="8" max="8" width="13.140625" style="2" customWidth="1"/>
    <col min="9" max="9" width="10.42578125" style="2" customWidth="1"/>
    <col min="10" max="10" width="10.7109375" style="2" customWidth="1"/>
    <col min="11" max="12" width="10" style="2" customWidth="1"/>
    <col min="13" max="13" width="13.85546875" style="2" customWidth="1"/>
    <col min="14" max="16384" width="9.140625" style="2"/>
  </cols>
  <sheetData>
    <row r="1" spans="1:13" ht="36" customHeight="1" x14ac:dyDescent="0.2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2.75" customHeight="1" x14ac:dyDescent="0.2">
      <c r="A2" s="50" t="s">
        <v>3</v>
      </c>
      <c r="B2" s="50" t="s">
        <v>19</v>
      </c>
      <c r="C2" s="50" t="s">
        <v>21</v>
      </c>
      <c r="D2" s="51" t="s">
        <v>22</v>
      </c>
      <c r="E2" s="52"/>
      <c r="F2" s="50" t="s">
        <v>25</v>
      </c>
      <c r="G2" s="55" t="s">
        <v>26</v>
      </c>
      <c r="H2" s="56"/>
      <c r="I2" s="65" t="s">
        <v>32</v>
      </c>
      <c r="J2" s="59" t="s">
        <v>34</v>
      </c>
      <c r="K2" s="60"/>
      <c r="L2" s="60"/>
      <c r="M2" s="61"/>
    </row>
    <row r="3" spans="1:13" ht="33" customHeight="1" x14ac:dyDescent="0.2">
      <c r="A3" s="50"/>
      <c r="B3" s="50"/>
      <c r="C3" s="50"/>
      <c r="D3" s="53"/>
      <c r="E3" s="54"/>
      <c r="F3" s="50"/>
      <c r="G3" s="57"/>
      <c r="H3" s="58"/>
      <c r="I3" s="66"/>
      <c r="J3" s="62"/>
      <c r="K3" s="63"/>
      <c r="L3" s="63"/>
      <c r="M3" s="64"/>
    </row>
    <row r="4" spans="1:13" ht="49.5" customHeight="1" x14ac:dyDescent="0.2">
      <c r="A4" s="50"/>
      <c r="B4" s="50"/>
      <c r="C4" s="50"/>
      <c r="D4" s="45" t="s">
        <v>24</v>
      </c>
      <c r="E4" s="45" t="s">
        <v>23</v>
      </c>
      <c r="F4" s="50"/>
      <c r="G4" s="47" t="s">
        <v>24</v>
      </c>
      <c r="H4" s="48" t="s">
        <v>27</v>
      </c>
      <c r="I4" s="67"/>
      <c r="J4" s="46" t="s">
        <v>28</v>
      </c>
      <c r="K4" s="46" t="s">
        <v>29</v>
      </c>
      <c r="L4" s="46" t="s">
        <v>30</v>
      </c>
      <c r="M4" s="46" t="s">
        <v>31</v>
      </c>
    </row>
    <row r="5" spans="1:13" ht="21.75" customHeight="1" x14ac:dyDescent="0.2">
      <c r="A5" s="8">
        <v>1</v>
      </c>
      <c r="B5" s="9" t="s">
        <v>4</v>
      </c>
      <c r="C5" s="8">
        <v>8</v>
      </c>
      <c r="D5" s="8">
        <v>12</v>
      </c>
      <c r="E5" s="10">
        <v>15965</v>
      </c>
      <c r="F5" s="8">
        <f>D5/C5*100</f>
        <v>150</v>
      </c>
      <c r="G5" s="8"/>
      <c r="H5" s="10"/>
      <c r="I5" s="10">
        <v>21.9</v>
      </c>
      <c r="J5" s="11">
        <v>2.9209999999999998</v>
      </c>
      <c r="K5" s="11">
        <v>1.5640000000000001</v>
      </c>
      <c r="L5" s="11">
        <v>0.66700000000000004</v>
      </c>
      <c r="M5" s="12">
        <v>0</v>
      </c>
    </row>
    <row r="6" spans="1:13" ht="21.75" customHeight="1" x14ac:dyDescent="0.2">
      <c r="A6" s="13">
        <v>2</v>
      </c>
      <c r="B6" s="9" t="s">
        <v>5</v>
      </c>
      <c r="C6" s="8">
        <v>10</v>
      </c>
      <c r="D6" s="8">
        <v>18</v>
      </c>
      <c r="E6" s="10">
        <v>104074</v>
      </c>
      <c r="F6" s="8">
        <f t="shared" ref="F6:F19" si="0">D6/C6*100</f>
        <v>180</v>
      </c>
      <c r="G6" s="8">
        <v>1</v>
      </c>
      <c r="H6" s="10">
        <v>1400</v>
      </c>
      <c r="I6" s="10">
        <v>114.5</v>
      </c>
      <c r="J6" s="11">
        <v>3.335</v>
      </c>
      <c r="K6" s="11">
        <v>2.8519999999999999</v>
      </c>
      <c r="L6" s="11">
        <v>1.8629999999999998</v>
      </c>
      <c r="M6" s="11">
        <v>0.32199999999999995</v>
      </c>
    </row>
    <row r="7" spans="1:13" ht="21.75" customHeight="1" x14ac:dyDescent="0.2">
      <c r="A7" s="13">
        <v>3</v>
      </c>
      <c r="B7" s="9" t="s">
        <v>6</v>
      </c>
      <c r="C7" s="8">
        <v>35</v>
      </c>
      <c r="D7" s="8">
        <v>32</v>
      </c>
      <c r="E7" s="10">
        <v>148961.79999999999</v>
      </c>
      <c r="F7" s="8">
        <f t="shared" si="0"/>
        <v>91.428571428571431</v>
      </c>
      <c r="G7" s="8">
        <v>17</v>
      </c>
      <c r="H7" s="10">
        <v>54400</v>
      </c>
      <c r="I7" s="10">
        <v>12.1</v>
      </c>
      <c r="J7" s="11">
        <v>0.82799999999999996</v>
      </c>
      <c r="K7" s="11">
        <v>3.68</v>
      </c>
      <c r="L7" s="11">
        <v>0.64399999999999991</v>
      </c>
      <c r="M7" s="11">
        <v>6.8999999999999999E-3</v>
      </c>
    </row>
    <row r="8" spans="1:13" ht="21.75" customHeight="1" x14ac:dyDescent="0.2">
      <c r="A8" s="13">
        <v>4</v>
      </c>
      <c r="B8" s="9" t="s">
        <v>7</v>
      </c>
      <c r="C8" s="8">
        <v>1</v>
      </c>
      <c r="D8" s="8">
        <v>10</v>
      </c>
      <c r="E8" s="10">
        <v>34980</v>
      </c>
      <c r="F8" s="8">
        <f t="shared" si="0"/>
        <v>1000</v>
      </c>
      <c r="G8" s="8">
        <v>1</v>
      </c>
      <c r="H8" s="10">
        <v>3200</v>
      </c>
      <c r="I8" s="10">
        <v>5.5</v>
      </c>
      <c r="J8" s="11">
        <v>0.27599999999999997</v>
      </c>
      <c r="K8" s="11">
        <v>1.2189999999999999</v>
      </c>
      <c r="L8" s="11">
        <v>0.27599999999999997</v>
      </c>
      <c r="M8" s="11">
        <v>9.2000000000000012E-2</v>
      </c>
    </row>
    <row r="9" spans="1:13" ht="21.75" customHeight="1" x14ac:dyDescent="0.2">
      <c r="A9" s="13">
        <v>5</v>
      </c>
      <c r="B9" s="9" t="s">
        <v>8</v>
      </c>
      <c r="C9" s="8">
        <v>10</v>
      </c>
      <c r="D9" s="8">
        <v>17</v>
      </c>
      <c r="E9" s="10">
        <v>16370</v>
      </c>
      <c r="F9" s="8">
        <f t="shared" si="0"/>
        <v>170</v>
      </c>
      <c r="G9" s="8"/>
      <c r="H9" s="10"/>
      <c r="I9" s="10">
        <v>23.4</v>
      </c>
      <c r="J9" s="11">
        <v>1.61</v>
      </c>
      <c r="K9" s="11">
        <v>3.335</v>
      </c>
      <c r="L9" s="11">
        <v>0.41399999999999998</v>
      </c>
      <c r="M9" s="11">
        <v>0</v>
      </c>
    </row>
    <row r="10" spans="1:13" ht="21.75" customHeight="1" x14ac:dyDescent="0.2">
      <c r="A10" s="13">
        <v>6</v>
      </c>
      <c r="B10" s="9" t="s">
        <v>9</v>
      </c>
      <c r="C10" s="14">
        <v>10</v>
      </c>
      <c r="D10" s="14">
        <v>15</v>
      </c>
      <c r="E10" s="15">
        <v>68654.2</v>
      </c>
      <c r="F10" s="8">
        <f t="shared" si="0"/>
        <v>150</v>
      </c>
      <c r="G10" s="14">
        <v>15</v>
      </c>
      <c r="H10" s="15">
        <v>37414.9</v>
      </c>
      <c r="I10" s="15">
        <v>25.64</v>
      </c>
      <c r="J10" s="16">
        <v>2.5070000000000001</v>
      </c>
      <c r="K10" s="11">
        <v>30.245000000000001</v>
      </c>
      <c r="L10" s="11">
        <v>2.323</v>
      </c>
      <c r="M10" s="11">
        <v>9.2000000000000012E-2</v>
      </c>
    </row>
    <row r="11" spans="1:13" ht="21.75" customHeight="1" x14ac:dyDescent="0.2">
      <c r="A11" s="8">
        <v>7</v>
      </c>
      <c r="B11" s="9" t="s">
        <v>10</v>
      </c>
      <c r="C11" s="8">
        <v>5</v>
      </c>
      <c r="D11" s="8">
        <v>22</v>
      </c>
      <c r="E11" s="10">
        <v>27523</v>
      </c>
      <c r="F11" s="8">
        <f t="shared" si="0"/>
        <v>440.00000000000006</v>
      </c>
      <c r="G11" s="17"/>
      <c r="H11" s="18"/>
      <c r="I11" s="10">
        <v>86</v>
      </c>
      <c r="J11" s="11">
        <v>4.4159999999999995</v>
      </c>
      <c r="K11" s="11">
        <v>7.2450000000000001</v>
      </c>
      <c r="L11" s="11">
        <v>1.4259999999999999</v>
      </c>
      <c r="M11" s="11">
        <v>0.115</v>
      </c>
    </row>
    <row r="12" spans="1:13" ht="21.75" customHeight="1" x14ac:dyDescent="0.2">
      <c r="A12" s="19">
        <v>8</v>
      </c>
      <c r="B12" s="9" t="s">
        <v>11</v>
      </c>
      <c r="C12" s="13">
        <v>10</v>
      </c>
      <c r="D12" s="13">
        <v>15</v>
      </c>
      <c r="E12" s="20">
        <v>38500</v>
      </c>
      <c r="F12" s="8">
        <f t="shared" si="0"/>
        <v>150</v>
      </c>
      <c r="G12" s="13"/>
      <c r="H12" s="20"/>
      <c r="I12" s="20">
        <v>33.54</v>
      </c>
      <c r="J12" s="21">
        <v>0.66700000000000004</v>
      </c>
      <c r="K12" s="21">
        <v>0.20699999999999999</v>
      </c>
      <c r="L12" s="21">
        <v>9.2000000000000012E-2</v>
      </c>
      <c r="M12" s="21">
        <v>0</v>
      </c>
    </row>
    <row r="13" spans="1:13" ht="21.75" customHeight="1" x14ac:dyDescent="0.2">
      <c r="A13" s="19">
        <v>9</v>
      </c>
      <c r="B13" s="9" t="s">
        <v>12</v>
      </c>
      <c r="C13" s="8">
        <v>7</v>
      </c>
      <c r="D13" s="8">
        <v>26</v>
      </c>
      <c r="E13" s="10">
        <v>38341.199999999997</v>
      </c>
      <c r="F13" s="8">
        <f t="shared" si="0"/>
        <v>371.42857142857144</v>
      </c>
      <c r="G13" s="8">
        <v>26</v>
      </c>
      <c r="H13" s="10">
        <v>30673</v>
      </c>
      <c r="I13" s="10">
        <v>70.8</v>
      </c>
      <c r="J13" s="22">
        <v>3.7949999999999999</v>
      </c>
      <c r="K13" s="22">
        <v>2.1620000000000004</v>
      </c>
      <c r="L13" s="22">
        <v>0.29900000000000004</v>
      </c>
      <c r="M13" s="22">
        <v>0</v>
      </c>
    </row>
    <row r="14" spans="1:13" ht="21.75" customHeight="1" x14ac:dyDescent="0.2">
      <c r="A14" s="19">
        <v>10</v>
      </c>
      <c r="B14" s="23" t="s">
        <v>13</v>
      </c>
      <c r="C14" s="13">
        <v>8</v>
      </c>
      <c r="D14" s="13">
        <v>8</v>
      </c>
      <c r="E14" s="20">
        <v>42382.6</v>
      </c>
      <c r="F14" s="8">
        <f t="shared" si="0"/>
        <v>100</v>
      </c>
      <c r="G14" s="13">
        <v>8</v>
      </c>
      <c r="H14" s="20">
        <v>33906</v>
      </c>
      <c r="I14" s="20">
        <v>2.2999999999999998</v>
      </c>
      <c r="J14" s="21">
        <v>0.66700000000000004</v>
      </c>
      <c r="K14" s="21">
        <v>4.0250000000000004</v>
      </c>
      <c r="L14" s="21">
        <v>0.13799999999999998</v>
      </c>
      <c r="M14" s="21">
        <v>0</v>
      </c>
    </row>
    <row r="15" spans="1:13" ht="21.75" customHeight="1" x14ac:dyDescent="0.2">
      <c r="A15" s="19">
        <v>11</v>
      </c>
      <c r="B15" s="23" t="s">
        <v>14</v>
      </c>
      <c r="C15" s="13">
        <v>15</v>
      </c>
      <c r="D15" s="13">
        <v>8</v>
      </c>
      <c r="E15" s="20">
        <v>24204.799999999999</v>
      </c>
      <c r="F15" s="8">
        <f t="shared" si="0"/>
        <v>53.333333333333336</v>
      </c>
      <c r="G15" s="13">
        <v>8</v>
      </c>
      <c r="H15" s="20">
        <v>19438.8</v>
      </c>
      <c r="I15" s="20">
        <v>49.2</v>
      </c>
      <c r="J15" s="21">
        <v>2.3000000000000003E-2</v>
      </c>
      <c r="K15" s="21">
        <v>0.96600000000000008</v>
      </c>
      <c r="L15" s="21">
        <v>0.12190000000000001</v>
      </c>
      <c r="M15" s="21">
        <v>3.6799999999999999E-2</v>
      </c>
    </row>
    <row r="16" spans="1:13" ht="21.75" customHeight="1" x14ac:dyDescent="0.2">
      <c r="A16" s="19">
        <v>12</v>
      </c>
      <c r="B16" s="23" t="s">
        <v>15</v>
      </c>
      <c r="C16" s="13">
        <v>8</v>
      </c>
      <c r="D16" s="13">
        <v>8</v>
      </c>
      <c r="E16" s="20">
        <v>58300</v>
      </c>
      <c r="F16" s="8">
        <f t="shared" si="0"/>
        <v>100</v>
      </c>
      <c r="G16" s="13"/>
      <c r="H16" s="20"/>
      <c r="I16" s="20">
        <v>17.100000000000001</v>
      </c>
      <c r="J16" s="21">
        <v>1.0580000000000001</v>
      </c>
      <c r="K16" s="21">
        <v>1.1960000000000002</v>
      </c>
      <c r="L16" s="21">
        <v>0.39100000000000001</v>
      </c>
      <c r="M16" s="21">
        <v>0</v>
      </c>
    </row>
    <row r="17" spans="1:13" ht="21.75" customHeight="1" x14ac:dyDescent="0.2">
      <c r="A17" s="19">
        <v>13</v>
      </c>
      <c r="B17" s="23" t="s">
        <v>16</v>
      </c>
      <c r="C17" s="13">
        <v>0</v>
      </c>
      <c r="D17" s="13">
        <v>39</v>
      </c>
      <c r="E17" s="20">
        <v>10820</v>
      </c>
      <c r="F17" s="8"/>
      <c r="G17" s="13"/>
      <c r="H17" s="20"/>
      <c r="I17" s="20">
        <v>7.6</v>
      </c>
      <c r="J17" s="21">
        <v>3.5649999999999999</v>
      </c>
      <c r="K17" s="21">
        <v>0.39100000000000001</v>
      </c>
      <c r="L17" s="21">
        <v>0.20699999999999999</v>
      </c>
      <c r="M17" s="21">
        <v>0</v>
      </c>
    </row>
    <row r="18" spans="1:13" ht="21.75" customHeight="1" x14ac:dyDescent="0.2">
      <c r="A18" s="13">
        <v>14</v>
      </c>
      <c r="B18" s="23" t="s">
        <v>17</v>
      </c>
      <c r="C18" s="13">
        <v>15</v>
      </c>
      <c r="D18" s="13">
        <v>9</v>
      </c>
      <c r="E18" s="20">
        <v>38147.699999999997</v>
      </c>
      <c r="F18" s="8">
        <f t="shared" si="0"/>
        <v>60</v>
      </c>
      <c r="G18" s="13">
        <v>9</v>
      </c>
      <c r="H18" s="20">
        <v>30518.2</v>
      </c>
      <c r="I18" s="20">
        <v>31.7</v>
      </c>
      <c r="J18" s="21">
        <v>0.34499999999999997</v>
      </c>
      <c r="K18" s="21">
        <v>39.238</v>
      </c>
      <c r="L18" s="21">
        <v>0.27599999999999997</v>
      </c>
      <c r="M18" s="21">
        <v>0.253</v>
      </c>
    </row>
    <row r="19" spans="1:13" ht="24.75" customHeight="1" x14ac:dyDescent="0.2">
      <c r="A19" s="49" t="s">
        <v>18</v>
      </c>
      <c r="B19" s="49"/>
      <c r="C19" s="24">
        <v>142</v>
      </c>
      <c r="D19" s="24">
        <v>239</v>
      </c>
      <c r="E19" s="25">
        <v>667224.30000000005</v>
      </c>
      <c r="F19" s="17">
        <f t="shared" si="0"/>
        <v>168.30985915492957</v>
      </c>
      <c r="G19" s="24">
        <v>85</v>
      </c>
      <c r="H19" s="25">
        <v>210950.9</v>
      </c>
      <c r="I19" s="25">
        <f>SUM(I5:I18)</f>
        <v>501.28000000000009</v>
      </c>
      <c r="J19" s="26">
        <v>26.012999999999998</v>
      </c>
      <c r="K19" s="26">
        <v>98.325000000000003</v>
      </c>
      <c r="L19" s="26">
        <v>9.1379000000000001</v>
      </c>
      <c r="M19" s="26">
        <v>0.91770000000000007</v>
      </c>
    </row>
  </sheetData>
  <mergeCells count="10">
    <mergeCell ref="A19:B19"/>
    <mergeCell ref="A1:M1"/>
    <mergeCell ref="A2:A4"/>
    <mergeCell ref="B2:B4"/>
    <mergeCell ref="C2:C4"/>
    <mergeCell ref="D2:E3"/>
    <mergeCell ref="F2:F4"/>
    <mergeCell ref="G2:H3"/>
    <mergeCell ref="J2:M3"/>
    <mergeCell ref="I2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G30" sqref="G30"/>
    </sheetView>
  </sheetViews>
  <sheetFormatPr defaultRowHeight="12.75" x14ac:dyDescent="0.2"/>
  <cols>
    <col min="1" max="1" width="3.7109375" style="2" customWidth="1"/>
    <col min="2" max="2" width="17.85546875" style="2" customWidth="1"/>
    <col min="3" max="3" width="10.42578125" style="2" customWidth="1"/>
    <col min="4" max="4" width="8.85546875" style="2" customWidth="1"/>
    <col min="5" max="5" width="13.85546875" style="2" customWidth="1"/>
    <col min="6" max="6" width="9.42578125" style="2" customWidth="1"/>
    <col min="7" max="7" width="7.5703125" style="2" customWidth="1"/>
    <col min="8" max="8" width="12.7109375" style="2" customWidth="1"/>
    <col min="9" max="9" width="11.140625" style="2" customWidth="1"/>
    <col min="10" max="10" width="10.5703125" style="2" customWidth="1"/>
    <col min="11" max="12" width="9.140625" style="2" customWidth="1"/>
    <col min="13" max="16384" width="9.140625" style="2"/>
  </cols>
  <sheetData>
    <row r="1" spans="1:13" ht="35.25" customHeight="1" x14ac:dyDescent="0.2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2.75" customHeight="1" x14ac:dyDescent="0.2">
      <c r="A2" s="50" t="s">
        <v>3</v>
      </c>
      <c r="B2" s="50" t="s">
        <v>19</v>
      </c>
      <c r="C2" s="50" t="s">
        <v>35</v>
      </c>
      <c r="D2" s="51" t="s">
        <v>22</v>
      </c>
      <c r="E2" s="52"/>
      <c r="F2" s="50" t="s">
        <v>25</v>
      </c>
      <c r="G2" s="55" t="s">
        <v>26</v>
      </c>
      <c r="H2" s="56"/>
      <c r="I2" s="65" t="s">
        <v>32</v>
      </c>
      <c r="J2" s="59" t="s">
        <v>34</v>
      </c>
      <c r="K2" s="60"/>
      <c r="L2" s="60"/>
      <c r="M2" s="61"/>
    </row>
    <row r="3" spans="1:13" ht="29.25" customHeight="1" x14ac:dyDescent="0.2">
      <c r="A3" s="50"/>
      <c r="B3" s="50"/>
      <c r="C3" s="50"/>
      <c r="D3" s="53"/>
      <c r="E3" s="54"/>
      <c r="F3" s="50"/>
      <c r="G3" s="57"/>
      <c r="H3" s="58"/>
      <c r="I3" s="66"/>
      <c r="J3" s="62"/>
      <c r="K3" s="63"/>
      <c r="L3" s="63"/>
      <c r="M3" s="64"/>
    </row>
    <row r="4" spans="1:13" ht="29.25" customHeight="1" x14ac:dyDescent="0.2">
      <c r="A4" s="50"/>
      <c r="B4" s="50"/>
      <c r="C4" s="50"/>
      <c r="D4" s="45" t="s">
        <v>24</v>
      </c>
      <c r="E4" s="45" t="s">
        <v>23</v>
      </c>
      <c r="F4" s="50"/>
      <c r="G4" s="47" t="s">
        <v>24</v>
      </c>
      <c r="H4" s="48" t="s">
        <v>27</v>
      </c>
      <c r="I4" s="67"/>
      <c r="J4" s="27" t="s">
        <v>28</v>
      </c>
      <c r="K4" s="27" t="s">
        <v>29</v>
      </c>
      <c r="L4" s="27" t="s">
        <v>30</v>
      </c>
      <c r="M4" s="27" t="s">
        <v>31</v>
      </c>
    </row>
    <row r="5" spans="1:13" ht="19.5" customHeight="1" x14ac:dyDescent="0.2">
      <c r="A5" s="8">
        <v>1</v>
      </c>
      <c r="B5" s="9" t="s">
        <v>4</v>
      </c>
      <c r="C5" s="8">
        <v>20</v>
      </c>
      <c r="D5" s="8">
        <v>26</v>
      </c>
      <c r="E5" s="10">
        <v>59443</v>
      </c>
      <c r="F5" s="8">
        <f>D5/C5*100</f>
        <v>130</v>
      </c>
      <c r="G5" s="8">
        <v>12</v>
      </c>
      <c r="H5" s="10">
        <v>19712</v>
      </c>
      <c r="I5" s="10">
        <v>48.56</v>
      </c>
      <c r="J5" s="11">
        <v>6.4769999999999994</v>
      </c>
      <c r="K5" s="11">
        <v>3.468</v>
      </c>
      <c r="L5" s="11">
        <v>1.4790000000000001</v>
      </c>
      <c r="M5" s="12">
        <v>0</v>
      </c>
    </row>
    <row r="6" spans="1:13" ht="19.5" customHeight="1" x14ac:dyDescent="0.2">
      <c r="A6" s="13">
        <v>2</v>
      </c>
      <c r="B6" s="9" t="s">
        <v>5</v>
      </c>
      <c r="C6" s="8">
        <v>25</v>
      </c>
      <c r="D6" s="8">
        <v>30</v>
      </c>
      <c r="E6" s="10">
        <v>104104</v>
      </c>
      <c r="F6" s="8">
        <f t="shared" ref="F6:F19" si="0">D6/C6*100</f>
        <v>120</v>
      </c>
      <c r="G6" s="8">
        <v>10</v>
      </c>
      <c r="H6" s="10">
        <v>38680</v>
      </c>
      <c r="I6" s="10">
        <v>253.86</v>
      </c>
      <c r="J6" s="11">
        <v>7.3949999999999996</v>
      </c>
      <c r="K6" s="11">
        <v>6.3239999999999998</v>
      </c>
      <c r="L6" s="11">
        <v>4.1309999999999993</v>
      </c>
      <c r="M6" s="11">
        <v>0.71399999999999997</v>
      </c>
    </row>
    <row r="7" spans="1:13" ht="19.5" customHeight="1" x14ac:dyDescent="0.2">
      <c r="A7" s="13">
        <v>3</v>
      </c>
      <c r="B7" s="9" t="s">
        <v>6</v>
      </c>
      <c r="C7" s="8">
        <v>65</v>
      </c>
      <c r="D7" s="8">
        <v>67</v>
      </c>
      <c r="E7" s="10">
        <v>122053</v>
      </c>
      <c r="F7" s="8">
        <f t="shared" si="0"/>
        <v>103.07692307692307</v>
      </c>
      <c r="G7" s="8">
        <v>6</v>
      </c>
      <c r="H7" s="10">
        <v>15468</v>
      </c>
      <c r="I7" s="10">
        <v>26.76</v>
      </c>
      <c r="J7" s="11">
        <v>1.8359999999999999</v>
      </c>
      <c r="K7" s="11">
        <v>8.16</v>
      </c>
      <c r="L7" s="11">
        <v>1.4279999999999999</v>
      </c>
      <c r="M7" s="11">
        <v>1.5300000000000001E-2</v>
      </c>
    </row>
    <row r="8" spans="1:13" ht="19.5" customHeight="1" x14ac:dyDescent="0.2">
      <c r="A8" s="13">
        <v>4</v>
      </c>
      <c r="B8" s="9" t="s">
        <v>7</v>
      </c>
      <c r="C8" s="8">
        <v>10</v>
      </c>
      <c r="D8" s="8">
        <v>6</v>
      </c>
      <c r="E8" s="10">
        <v>33893</v>
      </c>
      <c r="F8" s="8">
        <f t="shared" si="0"/>
        <v>60</v>
      </c>
      <c r="G8" s="8">
        <v>1</v>
      </c>
      <c r="H8" s="10">
        <v>3200</v>
      </c>
      <c r="I8" s="10">
        <v>12.25</v>
      </c>
      <c r="J8" s="11">
        <v>0.61199999999999999</v>
      </c>
      <c r="K8" s="11">
        <v>2.7030000000000003</v>
      </c>
      <c r="L8" s="11">
        <v>0.61199999999999999</v>
      </c>
      <c r="M8" s="11">
        <v>0.20400000000000001</v>
      </c>
    </row>
    <row r="9" spans="1:13" ht="19.5" customHeight="1" x14ac:dyDescent="0.2">
      <c r="A9" s="13">
        <v>5</v>
      </c>
      <c r="B9" s="9" t="s">
        <v>8</v>
      </c>
      <c r="C9" s="8">
        <v>40</v>
      </c>
      <c r="D9" s="8">
        <v>53</v>
      </c>
      <c r="E9" s="10">
        <v>58976</v>
      </c>
      <c r="F9" s="8">
        <f t="shared" si="0"/>
        <v>132.5</v>
      </c>
      <c r="G9" s="8">
        <v>53</v>
      </c>
      <c r="H9" s="10">
        <v>47181</v>
      </c>
      <c r="I9" s="10">
        <v>52</v>
      </c>
      <c r="J9" s="11">
        <v>3.57</v>
      </c>
      <c r="K9" s="11">
        <v>7.3949999999999996</v>
      </c>
      <c r="L9" s="11">
        <v>0.91799999999999993</v>
      </c>
      <c r="M9" s="11">
        <v>0</v>
      </c>
    </row>
    <row r="10" spans="1:13" ht="19.5" customHeight="1" x14ac:dyDescent="0.2">
      <c r="A10" s="13">
        <v>6</v>
      </c>
      <c r="B10" s="9" t="s">
        <v>9</v>
      </c>
      <c r="C10" s="14">
        <v>30</v>
      </c>
      <c r="D10" s="14">
        <v>31</v>
      </c>
      <c r="E10" s="15">
        <v>142894</v>
      </c>
      <c r="F10" s="8">
        <f t="shared" si="0"/>
        <v>103.33333333333334</v>
      </c>
      <c r="G10" s="14">
        <v>5</v>
      </c>
      <c r="H10" s="15">
        <v>14400</v>
      </c>
      <c r="I10" s="15">
        <v>56.8</v>
      </c>
      <c r="J10" s="16">
        <v>5.5590000000000002</v>
      </c>
      <c r="K10" s="11">
        <v>67.064999999999998</v>
      </c>
      <c r="L10" s="11">
        <v>5.1509999999999998</v>
      </c>
      <c r="M10" s="11">
        <v>0.20400000000000001</v>
      </c>
    </row>
    <row r="11" spans="1:13" ht="19.5" customHeight="1" x14ac:dyDescent="0.2">
      <c r="A11" s="8">
        <v>7</v>
      </c>
      <c r="B11" s="9" t="s">
        <v>10</v>
      </c>
      <c r="C11" s="8">
        <v>30</v>
      </c>
      <c r="D11" s="8">
        <v>105</v>
      </c>
      <c r="E11" s="10">
        <v>61378</v>
      </c>
      <c r="F11" s="8">
        <f t="shared" si="0"/>
        <v>350</v>
      </c>
      <c r="G11" s="8">
        <v>15</v>
      </c>
      <c r="H11" s="10">
        <v>11639</v>
      </c>
      <c r="I11" s="10">
        <v>190.6</v>
      </c>
      <c r="J11" s="11">
        <v>9.7919999999999998</v>
      </c>
      <c r="K11" s="11">
        <v>16.065000000000001</v>
      </c>
      <c r="L11" s="11">
        <v>3.1619999999999999</v>
      </c>
      <c r="M11" s="11">
        <v>0.255</v>
      </c>
    </row>
    <row r="12" spans="1:13" ht="19.5" customHeight="1" x14ac:dyDescent="0.2">
      <c r="A12" s="19">
        <v>8</v>
      </c>
      <c r="B12" s="9" t="s">
        <v>11</v>
      </c>
      <c r="C12" s="13">
        <v>20</v>
      </c>
      <c r="D12" s="13">
        <v>49</v>
      </c>
      <c r="E12" s="20">
        <v>120183</v>
      </c>
      <c r="F12" s="8">
        <f t="shared" si="0"/>
        <v>245.00000000000003</v>
      </c>
      <c r="G12" s="13">
        <v>18</v>
      </c>
      <c r="H12" s="20">
        <v>37220</v>
      </c>
      <c r="I12" s="20">
        <v>74.400000000000006</v>
      </c>
      <c r="J12" s="21">
        <v>1.4790000000000001</v>
      </c>
      <c r="K12" s="21">
        <v>0.45899999999999996</v>
      </c>
      <c r="L12" s="21">
        <v>0.20400000000000001</v>
      </c>
      <c r="M12" s="21">
        <v>0</v>
      </c>
    </row>
    <row r="13" spans="1:13" ht="19.5" customHeight="1" x14ac:dyDescent="0.2">
      <c r="A13" s="19">
        <v>9</v>
      </c>
      <c r="B13" s="9" t="s">
        <v>12</v>
      </c>
      <c r="C13" s="8">
        <v>30</v>
      </c>
      <c r="D13" s="8">
        <v>39</v>
      </c>
      <c r="E13" s="10">
        <v>63525</v>
      </c>
      <c r="F13" s="8">
        <f t="shared" si="0"/>
        <v>130</v>
      </c>
      <c r="G13" s="8">
        <v>20</v>
      </c>
      <c r="H13" s="10">
        <v>33039</v>
      </c>
      <c r="I13" s="10">
        <v>157</v>
      </c>
      <c r="J13" s="22">
        <v>8.4149999999999991</v>
      </c>
      <c r="K13" s="22">
        <v>4.7940000000000005</v>
      </c>
      <c r="L13" s="22">
        <v>0.66299999999999992</v>
      </c>
      <c r="M13" s="22">
        <v>0</v>
      </c>
    </row>
    <row r="14" spans="1:13" ht="19.5" customHeight="1" x14ac:dyDescent="0.2">
      <c r="A14" s="19">
        <v>10</v>
      </c>
      <c r="B14" s="23" t="s">
        <v>13</v>
      </c>
      <c r="C14" s="13">
        <v>15</v>
      </c>
      <c r="D14" s="13">
        <v>32</v>
      </c>
      <c r="E14" s="20">
        <v>70816</v>
      </c>
      <c r="F14" s="8">
        <f t="shared" si="0"/>
        <v>213.33333333333334</v>
      </c>
      <c r="G14" s="13">
        <v>32</v>
      </c>
      <c r="H14" s="20">
        <v>32655</v>
      </c>
      <c r="I14" s="20">
        <v>5</v>
      </c>
      <c r="J14" s="21">
        <v>1.4790000000000001</v>
      </c>
      <c r="K14" s="21">
        <v>8.9250000000000007</v>
      </c>
      <c r="L14" s="21">
        <v>0.30599999999999999</v>
      </c>
      <c r="M14" s="21">
        <v>0</v>
      </c>
    </row>
    <row r="15" spans="1:13" ht="19.5" customHeight="1" x14ac:dyDescent="0.2">
      <c r="A15" s="19">
        <v>11</v>
      </c>
      <c r="B15" s="23" t="s">
        <v>14</v>
      </c>
      <c r="C15" s="13">
        <v>40</v>
      </c>
      <c r="D15" s="13">
        <v>72</v>
      </c>
      <c r="E15" s="20">
        <v>205958</v>
      </c>
      <c r="F15" s="8">
        <f t="shared" si="0"/>
        <v>180</v>
      </c>
      <c r="G15" s="13">
        <v>68</v>
      </c>
      <c r="H15" s="20">
        <v>147089</v>
      </c>
      <c r="I15" s="20">
        <v>109.2</v>
      </c>
      <c r="J15" s="21">
        <v>5.1000000000000004E-2</v>
      </c>
      <c r="K15" s="21">
        <v>2.1420000000000003</v>
      </c>
      <c r="L15" s="21">
        <v>0.27029999999999998</v>
      </c>
      <c r="M15" s="21">
        <v>8.1600000000000006E-2</v>
      </c>
    </row>
    <row r="16" spans="1:13" ht="19.5" customHeight="1" x14ac:dyDescent="0.2">
      <c r="A16" s="19">
        <v>12</v>
      </c>
      <c r="B16" s="23" t="s">
        <v>15</v>
      </c>
      <c r="C16" s="13">
        <v>15</v>
      </c>
      <c r="D16" s="13">
        <v>16</v>
      </c>
      <c r="E16" s="20">
        <v>26654</v>
      </c>
      <c r="F16" s="8">
        <f t="shared" si="0"/>
        <v>106.66666666666667</v>
      </c>
      <c r="G16" s="13">
        <v>15</v>
      </c>
      <c r="H16" s="20">
        <v>19647</v>
      </c>
      <c r="I16" s="20">
        <v>37.799999999999997</v>
      </c>
      <c r="J16" s="21">
        <v>2.3460000000000001</v>
      </c>
      <c r="K16" s="21">
        <v>2.6519999999999997</v>
      </c>
      <c r="L16" s="21">
        <v>0.86699999999999999</v>
      </c>
      <c r="M16" s="21">
        <v>0</v>
      </c>
    </row>
    <row r="17" spans="1:13" ht="19.5" customHeight="1" x14ac:dyDescent="0.2">
      <c r="A17" s="19">
        <v>13</v>
      </c>
      <c r="B17" s="23" t="s">
        <v>16</v>
      </c>
      <c r="C17" s="13">
        <v>20</v>
      </c>
      <c r="D17" s="13">
        <v>21</v>
      </c>
      <c r="E17" s="20">
        <v>43500</v>
      </c>
      <c r="F17" s="8">
        <f t="shared" si="0"/>
        <v>105</v>
      </c>
      <c r="G17" s="13">
        <v>1</v>
      </c>
      <c r="H17" s="20">
        <v>1200</v>
      </c>
      <c r="I17" s="20">
        <v>16.899999999999999</v>
      </c>
      <c r="J17" s="21">
        <v>7.9050000000000002</v>
      </c>
      <c r="K17" s="21">
        <v>0.86699999999999999</v>
      </c>
      <c r="L17" s="21">
        <v>0.45899999999999996</v>
      </c>
      <c r="M17" s="21">
        <v>0</v>
      </c>
    </row>
    <row r="18" spans="1:13" ht="19.5" customHeight="1" x14ac:dyDescent="0.2">
      <c r="A18" s="13">
        <v>14</v>
      </c>
      <c r="B18" s="23" t="s">
        <v>17</v>
      </c>
      <c r="C18" s="13">
        <v>40</v>
      </c>
      <c r="D18" s="13">
        <v>62</v>
      </c>
      <c r="E18" s="20">
        <v>242720</v>
      </c>
      <c r="F18" s="8">
        <f t="shared" si="0"/>
        <v>155</v>
      </c>
      <c r="G18" s="13">
        <v>29</v>
      </c>
      <c r="H18" s="20">
        <v>87305</v>
      </c>
      <c r="I18" s="20">
        <v>70.400000000000006</v>
      </c>
      <c r="J18" s="21">
        <v>0.76500000000000001</v>
      </c>
      <c r="K18" s="21">
        <v>87.006</v>
      </c>
      <c r="L18" s="21">
        <v>0.61199999999999999</v>
      </c>
      <c r="M18" s="21">
        <v>0.56100000000000005</v>
      </c>
    </row>
    <row r="19" spans="1:13" ht="19.5" customHeight="1" x14ac:dyDescent="0.2">
      <c r="A19" s="49" t="s">
        <v>18</v>
      </c>
      <c r="B19" s="49"/>
      <c r="C19" s="24">
        <v>400</v>
      </c>
      <c r="D19" s="24">
        <v>609</v>
      </c>
      <c r="E19" s="25">
        <v>1356097</v>
      </c>
      <c r="F19" s="17">
        <f t="shared" si="0"/>
        <v>152.25</v>
      </c>
      <c r="G19" s="24">
        <v>285</v>
      </c>
      <c r="H19" s="25">
        <v>508435</v>
      </c>
      <c r="I19" s="25">
        <f>SUM(I5:I18)</f>
        <v>1111.5300000000002</v>
      </c>
      <c r="J19" s="26">
        <v>57.680999999999997</v>
      </c>
      <c r="K19" s="26">
        <v>218.02500000000001</v>
      </c>
      <c r="L19" s="26">
        <v>20.262300000000003</v>
      </c>
      <c r="M19" s="26">
        <v>2.0348999999999999</v>
      </c>
    </row>
  </sheetData>
  <mergeCells count="10">
    <mergeCell ref="A19:B19"/>
    <mergeCell ref="A1:M1"/>
    <mergeCell ref="A2:A4"/>
    <mergeCell ref="B2:B4"/>
    <mergeCell ref="C2:C4"/>
    <mergeCell ref="D2:E3"/>
    <mergeCell ref="F2:F4"/>
    <mergeCell ref="G2:H3"/>
    <mergeCell ref="J2:M3"/>
    <mergeCell ref="I2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D26" sqref="D26"/>
    </sheetView>
  </sheetViews>
  <sheetFormatPr defaultRowHeight="12.75" x14ac:dyDescent="0.2"/>
  <cols>
    <col min="1" max="1" width="3.7109375" style="2" customWidth="1"/>
    <col min="2" max="2" width="18.42578125" style="2" customWidth="1"/>
    <col min="3" max="3" width="10.42578125" style="2" customWidth="1"/>
    <col min="4" max="4" width="10" style="2" customWidth="1"/>
    <col min="5" max="5" width="16" style="2" customWidth="1"/>
    <col min="6" max="6" width="10.42578125" style="2" customWidth="1"/>
    <col min="7" max="7" width="10" style="2" customWidth="1"/>
    <col min="8" max="8" width="13.85546875" style="2" customWidth="1"/>
    <col min="9" max="9" width="10.7109375" style="2" customWidth="1"/>
    <col min="10" max="10" width="10.42578125" style="2" customWidth="1"/>
    <col min="11" max="13" width="9.42578125" style="2" customWidth="1"/>
    <col min="14" max="16384" width="9.140625" style="2"/>
  </cols>
  <sheetData>
    <row r="1" spans="1:13" ht="36" customHeight="1" x14ac:dyDescent="0.2">
      <c r="A1" s="50" t="s">
        <v>38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2.75" customHeight="1" x14ac:dyDescent="0.2">
      <c r="A2" s="50" t="s">
        <v>3</v>
      </c>
      <c r="B2" s="50" t="s">
        <v>19</v>
      </c>
      <c r="C2" s="50" t="s">
        <v>37</v>
      </c>
      <c r="D2" s="51" t="s">
        <v>22</v>
      </c>
      <c r="E2" s="52"/>
      <c r="F2" s="50" t="s">
        <v>25</v>
      </c>
      <c r="G2" s="55" t="s">
        <v>26</v>
      </c>
      <c r="H2" s="56"/>
      <c r="I2" s="65" t="s">
        <v>32</v>
      </c>
      <c r="J2" s="59" t="s">
        <v>34</v>
      </c>
      <c r="K2" s="60"/>
      <c r="L2" s="60"/>
      <c r="M2" s="61"/>
    </row>
    <row r="3" spans="1:13" ht="31.5" customHeight="1" x14ac:dyDescent="0.2">
      <c r="A3" s="50"/>
      <c r="B3" s="50"/>
      <c r="C3" s="50"/>
      <c r="D3" s="53"/>
      <c r="E3" s="54"/>
      <c r="F3" s="50"/>
      <c r="G3" s="57"/>
      <c r="H3" s="58"/>
      <c r="I3" s="66"/>
      <c r="J3" s="62"/>
      <c r="K3" s="63"/>
      <c r="L3" s="63"/>
      <c r="M3" s="64"/>
    </row>
    <row r="4" spans="1:13" ht="51" customHeight="1" x14ac:dyDescent="0.2">
      <c r="A4" s="50"/>
      <c r="B4" s="50"/>
      <c r="C4" s="50"/>
      <c r="D4" s="45" t="s">
        <v>24</v>
      </c>
      <c r="E4" s="45" t="s">
        <v>23</v>
      </c>
      <c r="F4" s="50"/>
      <c r="G4" s="47" t="s">
        <v>24</v>
      </c>
      <c r="H4" s="48" t="s">
        <v>27</v>
      </c>
      <c r="I4" s="67"/>
      <c r="J4" s="27" t="s">
        <v>28</v>
      </c>
      <c r="K4" s="27" t="s">
        <v>29</v>
      </c>
      <c r="L4" s="27" t="s">
        <v>30</v>
      </c>
      <c r="M4" s="27" t="s">
        <v>31</v>
      </c>
    </row>
    <row r="5" spans="1:13" ht="21.75" customHeight="1" x14ac:dyDescent="0.2">
      <c r="A5" s="8">
        <v>1</v>
      </c>
      <c r="B5" s="9" t="s">
        <v>4</v>
      </c>
      <c r="C5" s="8">
        <v>22</v>
      </c>
      <c r="D5" s="8">
        <v>26</v>
      </c>
      <c r="E5" s="10">
        <v>97770</v>
      </c>
      <c r="F5" s="8">
        <f>D5/C5*100</f>
        <v>118.18181818181819</v>
      </c>
      <c r="G5" s="8">
        <v>14</v>
      </c>
      <c r="H5" s="10">
        <v>54543</v>
      </c>
      <c r="I5" s="10">
        <v>85.2</v>
      </c>
      <c r="J5" s="11">
        <v>10.413999999999998</v>
      </c>
      <c r="K5" s="11">
        <v>5.5760000000000005</v>
      </c>
      <c r="L5" s="11">
        <v>2.3779999999999997</v>
      </c>
      <c r="M5" s="12">
        <v>0</v>
      </c>
    </row>
    <row r="6" spans="1:13" ht="21.75" customHeight="1" x14ac:dyDescent="0.2">
      <c r="A6" s="13">
        <v>2</v>
      </c>
      <c r="B6" s="9" t="s">
        <v>5</v>
      </c>
      <c r="C6" s="8">
        <v>24</v>
      </c>
      <c r="D6" s="8">
        <v>29</v>
      </c>
      <c r="E6" s="10">
        <v>93726.3</v>
      </c>
      <c r="F6" s="8">
        <f t="shared" ref="F6:F19" si="0">D6/C6*100</f>
        <v>120.83333333333333</v>
      </c>
      <c r="G6" s="8">
        <v>9</v>
      </c>
      <c r="H6" s="10">
        <v>29461.8</v>
      </c>
      <c r="I6" s="10">
        <v>442.1</v>
      </c>
      <c r="J6" s="11">
        <v>11.89</v>
      </c>
      <c r="K6" s="11">
        <v>10.168000000000001</v>
      </c>
      <c r="L6" s="11">
        <v>6.6419999999999995</v>
      </c>
      <c r="M6" s="11">
        <v>1.1479999999999999</v>
      </c>
    </row>
    <row r="7" spans="1:13" ht="21.75" customHeight="1" x14ac:dyDescent="0.2">
      <c r="A7" s="13">
        <v>3</v>
      </c>
      <c r="B7" s="9" t="s">
        <v>6</v>
      </c>
      <c r="C7" s="8">
        <v>100</v>
      </c>
      <c r="D7" s="8">
        <v>37</v>
      </c>
      <c r="E7" s="10">
        <v>108977.4</v>
      </c>
      <c r="F7" s="8">
        <f t="shared" si="0"/>
        <v>37</v>
      </c>
      <c r="G7" s="8">
        <v>9</v>
      </c>
      <c r="H7" s="10">
        <v>40239</v>
      </c>
      <c r="I7" s="10">
        <v>78.099999999999994</v>
      </c>
      <c r="J7" s="11">
        <v>2.952</v>
      </c>
      <c r="K7" s="11">
        <v>13.12</v>
      </c>
      <c r="L7" s="11">
        <v>2.2959999999999998</v>
      </c>
      <c r="M7" s="11">
        <v>2.46E-2</v>
      </c>
    </row>
    <row r="8" spans="1:13" ht="21.75" customHeight="1" x14ac:dyDescent="0.2">
      <c r="A8" s="13">
        <v>4</v>
      </c>
      <c r="B8" s="9" t="s">
        <v>7</v>
      </c>
      <c r="C8" s="8">
        <v>7</v>
      </c>
      <c r="D8" s="8">
        <v>2</v>
      </c>
      <c r="E8" s="10">
        <v>14600</v>
      </c>
      <c r="F8" s="8">
        <f t="shared" si="0"/>
        <v>28.571428571428569</v>
      </c>
      <c r="G8" s="8">
        <v>0</v>
      </c>
      <c r="H8" s="10">
        <v>0</v>
      </c>
      <c r="I8" s="10">
        <v>26.2</v>
      </c>
      <c r="J8" s="11">
        <v>0.98399999999999987</v>
      </c>
      <c r="K8" s="11">
        <v>4.3460000000000001</v>
      </c>
      <c r="L8" s="11">
        <v>0.98399999999999987</v>
      </c>
      <c r="M8" s="11">
        <v>0.32800000000000007</v>
      </c>
    </row>
    <row r="9" spans="1:13" ht="21.75" customHeight="1" x14ac:dyDescent="0.2">
      <c r="A9" s="13">
        <v>5</v>
      </c>
      <c r="B9" s="9" t="s">
        <v>8</v>
      </c>
      <c r="C9" s="8">
        <v>60</v>
      </c>
      <c r="D9" s="8">
        <v>74</v>
      </c>
      <c r="E9" s="10">
        <v>96328.6</v>
      </c>
      <c r="F9" s="8">
        <f t="shared" si="0"/>
        <v>123.33333333333334</v>
      </c>
      <c r="G9" s="8">
        <v>26</v>
      </c>
      <c r="H9" s="10">
        <v>28443.3</v>
      </c>
      <c r="I9" s="10">
        <v>152.30000000000001</v>
      </c>
      <c r="J9" s="11">
        <v>5.74</v>
      </c>
      <c r="K9" s="11">
        <v>11.89</v>
      </c>
      <c r="L9" s="11">
        <v>1.476</v>
      </c>
      <c r="M9" s="11">
        <v>0</v>
      </c>
    </row>
    <row r="10" spans="1:13" ht="21.75" customHeight="1" x14ac:dyDescent="0.2">
      <c r="A10" s="13">
        <v>6</v>
      </c>
      <c r="B10" s="9" t="s">
        <v>9</v>
      </c>
      <c r="C10" s="14">
        <v>55</v>
      </c>
      <c r="D10" s="14">
        <v>75</v>
      </c>
      <c r="E10" s="15">
        <v>479295.8</v>
      </c>
      <c r="F10" s="8">
        <f t="shared" si="0"/>
        <v>136.36363636363635</v>
      </c>
      <c r="G10" s="14">
        <v>55</v>
      </c>
      <c r="H10" s="15">
        <v>288165.09999999998</v>
      </c>
      <c r="I10" s="15">
        <v>85.3</v>
      </c>
      <c r="J10" s="16">
        <v>8.9380000000000006</v>
      </c>
      <c r="K10" s="11">
        <v>107.83</v>
      </c>
      <c r="L10" s="11">
        <v>8.282</v>
      </c>
      <c r="M10" s="11">
        <v>0.32800000000000007</v>
      </c>
    </row>
    <row r="11" spans="1:13" ht="21.75" customHeight="1" x14ac:dyDescent="0.2">
      <c r="A11" s="8">
        <v>7</v>
      </c>
      <c r="B11" s="9" t="s">
        <v>10</v>
      </c>
      <c r="C11" s="8">
        <v>40</v>
      </c>
      <c r="D11" s="8">
        <v>49</v>
      </c>
      <c r="E11" s="10">
        <v>129938.15</v>
      </c>
      <c r="F11" s="8">
        <f t="shared" si="0"/>
        <v>122.50000000000001</v>
      </c>
      <c r="G11" s="8">
        <v>49</v>
      </c>
      <c r="H11" s="10">
        <v>89037.749999999985</v>
      </c>
      <c r="I11" s="10">
        <v>211.3</v>
      </c>
      <c r="J11" s="11">
        <v>15.743999999999998</v>
      </c>
      <c r="K11" s="11">
        <v>25.83</v>
      </c>
      <c r="L11" s="11">
        <v>5.0840000000000005</v>
      </c>
      <c r="M11" s="11">
        <v>0.41</v>
      </c>
    </row>
    <row r="12" spans="1:13" ht="21.75" customHeight="1" x14ac:dyDescent="0.2">
      <c r="A12" s="19">
        <v>8</v>
      </c>
      <c r="B12" s="9" t="s">
        <v>11</v>
      </c>
      <c r="C12" s="13">
        <v>30</v>
      </c>
      <c r="D12" s="13">
        <v>71</v>
      </c>
      <c r="E12" s="20">
        <v>227827</v>
      </c>
      <c r="F12" s="8">
        <f t="shared" si="0"/>
        <v>236.66666666666666</v>
      </c>
      <c r="G12" s="13">
        <v>64</v>
      </c>
      <c r="H12" s="20">
        <v>154079.34399999998</v>
      </c>
      <c r="I12" s="20">
        <v>131.19999999999999</v>
      </c>
      <c r="J12" s="21">
        <v>2.3779999999999997</v>
      </c>
      <c r="K12" s="21">
        <v>0.73799999999999999</v>
      </c>
      <c r="L12" s="21">
        <v>0.32800000000000007</v>
      </c>
      <c r="M12" s="21">
        <v>0</v>
      </c>
    </row>
    <row r="13" spans="1:13" ht="21.75" customHeight="1" x14ac:dyDescent="0.2">
      <c r="A13" s="19">
        <v>9</v>
      </c>
      <c r="B13" s="9" t="s">
        <v>12</v>
      </c>
      <c r="C13" s="8">
        <v>30</v>
      </c>
      <c r="D13" s="8">
        <v>36</v>
      </c>
      <c r="E13" s="10">
        <v>74197</v>
      </c>
      <c r="F13" s="8">
        <f t="shared" si="0"/>
        <v>120</v>
      </c>
      <c r="G13" s="8">
        <v>26</v>
      </c>
      <c r="H13" s="10">
        <v>45700</v>
      </c>
      <c r="I13" s="10">
        <v>277</v>
      </c>
      <c r="J13" s="22">
        <v>13.53</v>
      </c>
      <c r="K13" s="22">
        <v>7.7080000000000011</v>
      </c>
      <c r="L13" s="22">
        <v>1.0660000000000001</v>
      </c>
      <c r="M13" s="22">
        <v>0</v>
      </c>
    </row>
    <row r="14" spans="1:13" ht="21.75" customHeight="1" x14ac:dyDescent="0.2">
      <c r="A14" s="19">
        <v>10</v>
      </c>
      <c r="B14" s="23" t="s">
        <v>13</v>
      </c>
      <c r="C14" s="13">
        <v>15</v>
      </c>
      <c r="D14" s="13">
        <v>26</v>
      </c>
      <c r="E14" s="20">
        <v>67664</v>
      </c>
      <c r="F14" s="8">
        <f t="shared" si="0"/>
        <v>173.33333333333334</v>
      </c>
      <c r="G14" s="13">
        <v>25</v>
      </c>
      <c r="H14" s="20">
        <v>44892</v>
      </c>
      <c r="I14" s="20">
        <v>8.8000000000000007</v>
      </c>
      <c r="J14" s="21">
        <v>2.3779999999999997</v>
      </c>
      <c r="K14" s="21">
        <v>14.35</v>
      </c>
      <c r="L14" s="21">
        <v>0.49199999999999994</v>
      </c>
      <c r="M14" s="21">
        <v>0</v>
      </c>
    </row>
    <row r="15" spans="1:13" ht="21.75" customHeight="1" x14ac:dyDescent="0.2">
      <c r="A15" s="19">
        <v>11</v>
      </c>
      <c r="B15" s="23" t="s">
        <v>14</v>
      </c>
      <c r="C15" s="13">
        <v>60</v>
      </c>
      <c r="D15" s="13">
        <v>63</v>
      </c>
      <c r="E15" s="20">
        <v>204158.92899999997</v>
      </c>
      <c r="F15" s="8">
        <f t="shared" si="0"/>
        <v>105</v>
      </c>
      <c r="G15" s="13">
        <v>63</v>
      </c>
      <c r="H15" s="20">
        <v>161528.23360000001</v>
      </c>
      <c r="I15" s="20">
        <v>192.7</v>
      </c>
      <c r="J15" s="21">
        <v>8.2000000000000017E-2</v>
      </c>
      <c r="K15" s="21">
        <v>3.4440000000000004</v>
      </c>
      <c r="L15" s="21">
        <v>0.43459999999999999</v>
      </c>
      <c r="M15" s="21">
        <v>0.13120000000000001</v>
      </c>
    </row>
    <row r="16" spans="1:13" ht="21.75" customHeight="1" x14ac:dyDescent="0.2">
      <c r="A16" s="19">
        <v>12</v>
      </c>
      <c r="B16" s="23" t="s">
        <v>15</v>
      </c>
      <c r="C16" s="13">
        <v>20</v>
      </c>
      <c r="D16" s="13">
        <v>26</v>
      </c>
      <c r="E16" s="20">
        <v>42305</v>
      </c>
      <c r="F16" s="8">
        <f t="shared" si="0"/>
        <v>130</v>
      </c>
      <c r="G16" s="13">
        <v>26</v>
      </c>
      <c r="H16" s="20">
        <v>32860</v>
      </c>
      <c r="I16" s="20">
        <v>66.8</v>
      </c>
      <c r="J16" s="21">
        <v>3.7719999999999998</v>
      </c>
      <c r="K16" s="21">
        <v>4.2640000000000002</v>
      </c>
      <c r="L16" s="21">
        <v>1.3940000000000001</v>
      </c>
      <c r="M16" s="21">
        <v>0</v>
      </c>
    </row>
    <row r="17" spans="1:13" ht="21.75" customHeight="1" x14ac:dyDescent="0.2">
      <c r="A17" s="19">
        <v>13</v>
      </c>
      <c r="B17" s="23" t="s">
        <v>16</v>
      </c>
      <c r="C17" s="13">
        <v>47</v>
      </c>
      <c r="D17" s="13">
        <v>50</v>
      </c>
      <c r="E17" s="20">
        <v>105000</v>
      </c>
      <c r="F17" s="8">
        <f t="shared" si="0"/>
        <v>106.38297872340425</v>
      </c>
      <c r="G17" s="13">
        <v>0</v>
      </c>
      <c r="H17" s="20">
        <v>0</v>
      </c>
      <c r="I17" s="20">
        <v>29.8</v>
      </c>
      <c r="J17" s="21">
        <v>12.71</v>
      </c>
      <c r="K17" s="21">
        <v>1.3940000000000001</v>
      </c>
      <c r="L17" s="21">
        <v>0.73799999999999999</v>
      </c>
      <c r="M17" s="21">
        <v>0</v>
      </c>
    </row>
    <row r="18" spans="1:13" ht="21.75" customHeight="1" x14ac:dyDescent="0.2">
      <c r="A18" s="13">
        <v>14</v>
      </c>
      <c r="B18" s="23" t="s">
        <v>17</v>
      </c>
      <c r="C18" s="13">
        <v>90</v>
      </c>
      <c r="D18" s="13">
        <v>272</v>
      </c>
      <c r="E18" s="20">
        <v>2367448.1999999997</v>
      </c>
      <c r="F18" s="8">
        <f t="shared" si="0"/>
        <v>302.22222222222223</v>
      </c>
      <c r="G18" s="13">
        <v>272</v>
      </c>
      <c r="H18" s="20">
        <v>1842758.5060000008</v>
      </c>
      <c r="I18" s="20">
        <v>124.2</v>
      </c>
      <c r="J18" s="21">
        <v>1.23</v>
      </c>
      <c r="K18" s="21">
        <v>139.892</v>
      </c>
      <c r="L18" s="21">
        <v>0.98399999999999987</v>
      </c>
      <c r="M18" s="21">
        <v>0.90200000000000002</v>
      </c>
    </row>
    <row r="19" spans="1:13" ht="21.75" customHeight="1" x14ac:dyDescent="0.2">
      <c r="A19" s="49" t="s">
        <v>18</v>
      </c>
      <c r="B19" s="49"/>
      <c r="C19" s="24">
        <v>600</v>
      </c>
      <c r="D19" s="24">
        <v>836</v>
      </c>
      <c r="E19" s="25">
        <v>4109236.3789999997</v>
      </c>
      <c r="F19" s="17">
        <f t="shared" si="0"/>
        <v>139.33333333333334</v>
      </c>
      <c r="G19" s="24">
        <v>638</v>
      </c>
      <c r="H19" s="25">
        <v>2811708.0336000007</v>
      </c>
      <c r="I19" s="25">
        <f>SUM(I5:I18)</f>
        <v>1911</v>
      </c>
      <c r="J19" s="26">
        <v>92.74199999999999</v>
      </c>
      <c r="K19" s="26">
        <v>350.55</v>
      </c>
      <c r="L19" s="26">
        <v>32.578600000000002</v>
      </c>
      <c r="M19" s="26">
        <v>3.2718000000000003</v>
      </c>
    </row>
  </sheetData>
  <mergeCells count="10">
    <mergeCell ref="A19:B19"/>
    <mergeCell ref="A1:M1"/>
    <mergeCell ref="A2:A4"/>
    <mergeCell ref="B2:B4"/>
    <mergeCell ref="C2:C4"/>
    <mergeCell ref="D2:E3"/>
    <mergeCell ref="F2:F4"/>
    <mergeCell ref="G2:H3"/>
    <mergeCell ref="J2:M3"/>
    <mergeCell ref="I2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B2" sqref="B2:B4"/>
    </sheetView>
  </sheetViews>
  <sheetFormatPr defaultRowHeight="12.75" x14ac:dyDescent="0.2"/>
  <cols>
    <col min="1" max="1" width="3.7109375" style="2" customWidth="1"/>
    <col min="2" max="2" width="18.42578125" style="2" customWidth="1"/>
    <col min="3" max="3" width="10.42578125" style="2" customWidth="1"/>
    <col min="4" max="4" width="8.85546875" style="2" customWidth="1"/>
    <col min="5" max="5" width="15.42578125" style="2" customWidth="1"/>
    <col min="6" max="6" width="9" style="2" customWidth="1"/>
    <col min="7" max="7" width="8.85546875" style="2" customWidth="1"/>
    <col min="8" max="8" width="14.42578125" style="2" customWidth="1"/>
    <col min="9" max="9" width="10.42578125" style="2" customWidth="1"/>
    <col min="10" max="13" width="9.7109375" style="2" customWidth="1"/>
    <col min="14" max="16384" width="9.140625" style="2"/>
  </cols>
  <sheetData>
    <row r="1" spans="1:13" ht="32.25" customHeight="1" x14ac:dyDescent="0.2">
      <c r="A1" s="50" t="s">
        <v>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2.75" customHeight="1" x14ac:dyDescent="0.2">
      <c r="A2" s="50" t="s">
        <v>3</v>
      </c>
      <c r="B2" s="50" t="s">
        <v>19</v>
      </c>
      <c r="C2" s="50" t="s">
        <v>40</v>
      </c>
      <c r="D2" s="51" t="s">
        <v>22</v>
      </c>
      <c r="E2" s="52"/>
      <c r="F2" s="50" t="s">
        <v>25</v>
      </c>
      <c r="G2" s="55" t="s">
        <v>26</v>
      </c>
      <c r="H2" s="56"/>
      <c r="I2" s="65" t="s">
        <v>32</v>
      </c>
      <c r="J2" s="59" t="s">
        <v>34</v>
      </c>
      <c r="K2" s="60"/>
      <c r="L2" s="60"/>
      <c r="M2" s="61"/>
    </row>
    <row r="3" spans="1:13" ht="30.75" customHeight="1" x14ac:dyDescent="0.2">
      <c r="A3" s="50"/>
      <c r="B3" s="50"/>
      <c r="C3" s="50"/>
      <c r="D3" s="53"/>
      <c r="E3" s="54"/>
      <c r="F3" s="50"/>
      <c r="G3" s="57"/>
      <c r="H3" s="58"/>
      <c r="I3" s="66"/>
      <c r="J3" s="62"/>
      <c r="K3" s="63"/>
      <c r="L3" s="63"/>
      <c r="M3" s="64"/>
    </row>
    <row r="4" spans="1:13" ht="45" customHeight="1" x14ac:dyDescent="0.2">
      <c r="A4" s="50"/>
      <c r="B4" s="50"/>
      <c r="C4" s="50"/>
      <c r="D4" s="45" t="s">
        <v>24</v>
      </c>
      <c r="E4" s="45" t="s">
        <v>23</v>
      </c>
      <c r="F4" s="50"/>
      <c r="G4" s="47" t="s">
        <v>24</v>
      </c>
      <c r="H4" s="48" t="s">
        <v>27</v>
      </c>
      <c r="I4" s="67"/>
      <c r="J4" s="27" t="s">
        <v>28</v>
      </c>
      <c r="K4" s="27" t="s">
        <v>29</v>
      </c>
      <c r="L4" s="27" t="s">
        <v>30</v>
      </c>
      <c r="M4" s="27" t="s">
        <v>31</v>
      </c>
    </row>
    <row r="5" spans="1:13" ht="20.25" customHeight="1" x14ac:dyDescent="0.2">
      <c r="A5" s="8">
        <v>1</v>
      </c>
      <c r="B5" s="9" t="s">
        <v>4</v>
      </c>
      <c r="C5" s="8">
        <v>30</v>
      </c>
      <c r="D5" s="8">
        <v>31</v>
      </c>
      <c r="E5" s="10">
        <v>17190</v>
      </c>
      <c r="F5" s="8">
        <v>103.3</v>
      </c>
      <c r="G5" s="8"/>
      <c r="H5" s="10"/>
      <c r="I5" s="10">
        <v>95.2</v>
      </c>
      <c r="J5" s="11">
        <v>12.7</v>
      </c>
      <c r="K5" s="11">
        <v>6.8</v>
      </c>
      <c r="L5" s="11">
        <v>2.9</v>
      </c>
      <c r="M5" s="12"/>
    </row>
    <row r="6" spans="1:13" ht="20.25" customHeight="1" x14ac:dyDescent="0.2">
      <c r="A6" s="13">
        <v>2</v>
      </c>
      <c r="B6" s="9" t="s">
        <v>5</v>
      </c>
      <c r="C6" s="8">
        <v>30</v>
      </c>
      <c r="D6" s="8">
        <v>74</v>
      </c>
      <c r="E6" s="10">
        <v>171700</v>
      </c>
      <c r="F6" s="8">
        <v>246.6</v>
      </c>
      <c r="G6" s="8">
        <v>18</v>
      </c>
      <c r="H6" s="10">
        <v>47900</v>
      </c>
      <c r="I6" s="10">
        <v>497.8</v>
      </c>
      <c r="J6" s="11">
        <v>14.5</v>
      </c>
      <c r="K6" s="11">
        <v>12.4</v>
      </c>
      <c r="L6" s="11">
        <v>8.1</v>
      </c>
      <c r="M6" s="11">
        <v>1.4</v>
      </c>
    </row>
    <row r="7" spans="1:13" ht="20.25" customHeight="1" x14ac:dyDescent="0.2">
      <c r="A7" s="13">
        <v>3</v>
      </c>
      <c r="B7" s="9" t="s">
        <v>6</v>
      </c>
      <c r="C7" s="8">
        <v>146</v>
      </c>
      <c r="D7" s="8">
        <v>150</v>
      </c>
      <c r="E7" s="10">
        <v>526500</v>
      </c>
      <c r="F7" s="8">
        <v>102.7</v>
      </c>
      <c r="G7" s="8"/>
      <c r="H7" s="10"/>
      <c r="I7" s="10">
        <v>52.6</v>
      </c>
      <c r="J7" s="11">
        <v>3.6</v>
      </c>
      <c r="K7" s="11">
        <v>16</v>
      </c>
      <c r="L7" s="11">
        <v>2.8</v>
      </c>
      <c r="M7" s="11">
        <v>0.03</v>
      </c>
    </row>
    <row r="8" spans="1:13" ht="20.25" customHeight="1" x14ac:dyDescent="0.2">
      <c r="A8" s="13">
        <v>4</v>
      </c>
      <c r="B8" s="9" t="s">
        <v>7</v>
      </c>
      <c r="C8" s="8">
        <v>13</v>
      </c>
      <c r="D8" s="8">
        <v>31</v>
      </c>
      <c r="E8" s="10">
        <v>106082.4</v>
      </c>
      <c r="F8" s="8">
        <v>238.4</v>
      </c>
      <c r="G8" s="8">
        <v>31</v>
      </c>
      <c r="H8" s="10">
        <v>51031.3</v>
      </c>
      <c r="I8" s="10">
        <v>24.1</v>
      </c>
      <c r="J8" s="11">
        <v>1.2</v>
      </c>
      <c r="K8" s="11">
        <v>5.3</v>
      </c>
      <c r="L8" s="11">
        <v>1.2</v>
      </c>
      <c r="M8" s="11">
        <v>0.4</v>
      </c>
    </row>
    <row r="9" spans="1:13" ht="20.25" customHeight="1" x14ac:dyDescent="0.2">
      <c r="A9" s="13">
        <v>5</v>
      </c>
      <c r="B9" s="9" t="s">
        <v>8</v>
      </c>
      <c r="C9" s="8">
        <v>70</v>
      </c>
      <c r="D9" s="8">
        <v>71</v>
      </c>
      <c r="E9" s="10">
        <v>84750</v>
      </c>
      <c r="F9" s="8">
        <v>101.4</v>
      </c>
      <c r="G9" s="8">
        <v>17</v>
      </c>
      <c r="H9" s="10">
        <v>67800</v>
      </c>
      <c r="I9" s="10">
        <v>101.9</v>
      </c>
      <c r="J9" s="11">
        <v>7</v>
      </c>
      <c r="K9" s="11">
        <v>14.5</v>
      </c>
      <c r="L9" s="11">
        <v>1.8</v>
      </c>
      <c r="M9" s="11">
        <v>0</v>
      </c>
    </row>
    <row r="10" spans="1:13" ht="20.25" customHeight="1" x14ac:dyDescent="0.2">
      <c r="A10" s="13">
        <v>6</v>
      </c>
      <c r="B10" s="9" t="s">
        <v>9</v>
      </c>
      <c r="C10" s="14">
        <v>54</v>
      </c>
      <c r="D10" s="14">
        <v>171</v>
      </c>
      <c r="E10" s="15">
        <v>1164</v>
      </c>
      <c r="F10" s="14">
        <f>D10*100/C10</f>
        <v>316.66666666666669</v>
      </c>
      <c r="G10" s="14">
        <v>171</v>
      </c>
      <c r="H10" s="15">
        <v>896044</v>
      </c>
      <c r="I10" s="15">
        <v>111.3</v>
      </c>
      <c r="J10" s="16">
        <v>10.9</v>
      </c>
      <c r="K10" s="11">
        <v>131.5</v>
      </c>
      <c r="L10" s="11">
        <v>10.1</v>
      </c>
      <c r="M10" s="11">
        <v>0.4</v>
      </c>
    </row>
    <row r="11" spans="1:13" ht="20.25" customHeight="1" x14ac:dyDescent="0.2">
      <c r="A11" s="8">
        <v>7</v>
      </c>
      <c r="B11" s="9" t="s">
        <v>10</v>
      </c>
      <c r="C11" s="8">
        <v>35</v>
      </c>
      <c r="D11" s="8">
        <v>99</v>
      </c>
      <c r="E11" s="10">
        <v>110640</v>
      </c>
      <c r="F11" s="8">
        <v>283</v>
      </c>
      <c r="G11" s="17"/>
      <c r="H11" s="18"/>
      <c r="I11" s="10">
        <v>373.8</v>
      </c>
      <c r="J11" s="11">
        <v>19.2</v>
      </c>
      <c r="K11" s="11">
        <v>31.5</v>
      </c>
      <c r="L11" s="11">
        <v>6.2</v>
      </c>
      <c r="M11" s="11">
        <v>0.5</v>
      </c>
    </row>
    <row r="12" spans="1:13" ht="20.25" customHeight="1" x14ac:dyDescent="0.2">
      <c r="A12" s="19">
        <v>8</v>
      </c>
      <c r="B12" s="9" t="s">
        <v>11</v>
      </c>
      <c r="C12" s="13">
        <v>40</v>
      </c>
      <c r="D12" s="13">
        <v>40</v>
      </c>
      <c r="E12" s="20">
        <v>19340.599999999999</v>
      </c>
      <c r="F12" s="13">
        <v>100</v>
      </c>
      <c r="G12" s="13">
        <v>2</v>
      </c>
      <c r="H12" s="20">
        <v>4400</v>
      </c>
      <c r="I12" s="20">
        <v>145.80000000000001</v>
      </c>
      <c r="J12" s="21">
        <v>2.9</v>
      </c>
      <c r="K12" s="21">
        <v>0.9</v>
      </c>
      <c r="L12" s="21">
        <v>0.4</v>
      </c>
      <c r="M12" s="21"/>
    </row>
    <row r="13" spans="1:13" ht="20.25" customHeight="1" x14ac:dyDescent="0.2">
      <c r="A13" s="19">
        <v>9</v>
      </c>
      <c r="B13" s="9" t="s">
        <v>12</v>
      </c>
      <c r="C13" s="8">
        <v>30</v>
      </c>
      <c r="D13" s="8">
        <v>31</v>
      </c>
      <c r="E13" s="10">
        <v>64776</v>
      </c>
      <c r="F13" s="22">
        <v>103.4</v>
      </c>
      <c r="G13" s="8">
        <v>11</v>
      </c>
      <c r="H13" s="10">
        <v>22289</v>
      </c>
      <c r="I13" s="10">
        <v>307.8</v>
      </c>
      <c r="J13" s="22">
        <v>16.5</v>
      </c>
      <c r="K13" s="22">
        <v>9.4</v>
      </c>
      <c r="L13" s="22">
        <v>1.3</v>
      </c>
      <c r="M13" s="22"/>
    </row>
    <row r="14" spans="1:13" ht="20.25" customHeight="1" x14ac:dyDescent="0.2">
      <c r="A14" s="19">
        <v>10</v>
      </c>
      <c r="B14" s="23" t="s">
        <v>13</v>
      </c>
      <c r="C14" s="13">
        <v>20</v>
      </c>
      <c r="D14" s="13">
        <v>46</v>
      </c>
      <c r="E14" s="20">
        <v>139929.1</v>
      </c>
      <c r="F14" s="13">
        <v>230</v>
      </c>
      <c r="G14" s="13">
        <v>44</v>
      </c>
      <c r="H14" s="20">
        <v>71407.399999999994</v>
      </c>
      <c r="I14" s="20">
        <v>9.8000000000000007</v>
      </c>
      <c r="J14" s="21">
        <v>2.9</v>
      </c>
      <c r="K14" s="21">
        <v>17.5</v>
      </c>
      <c r="L14" s="21">
        <v>0.6</v>
      </c>
      <c r="M14" s="21"/>
    </row>
    <row r="15" spans="1:13" ht="20.25" customHeight="1" x14ac:dyDescent="0.2">
      <c r="A15" s="19">
        <v>11</v>
      </c>
      <c r="B15" s="23" t="s">
        <v>14</v>
      </c>
      <c r="C15" s="13">
        <v>54</v>
      </c>
      <c r="D15" s="13">
        <v>56</v>
      </c>
      <c r="E15" s="20">
        <v>210164.58</v>
      </c>
      <c r="F15" s="13">
        <v>103.7</v>
      </c>
      <c r="G15" s="13">
        <v>22</v>
      </c>
      <c r="H15" s="20">
        <v>75193.399999999994</v>
      </c>
      <c r="I15" s="20">
        <v>214.1</v>
      </c>
      <c r="J15" s="21">
        <v>0.1</v>
      </c>
      <c r="K15" s="21">
        <v>4.2</v>
      </c>
      <c r="L15" s="21">
        <v>0.53</v>
      </c>
      <c r="M15" s="21">
        <v>0.16</v>
      </c>
    </row>
    <row r="16" spans="1:13" ht="20.25" customHeight="1" x14ac:dyDescent="0.2">
      <c r="A16" s="19">
        <v>12</v>
      </c>
      <c r="B16" s="23" t="s">
        <v>15</v>
      </c>
      <c r="C16" s="13">
        <v>21</v>
      </c>
      <c r="D16" s="13">
        <v>26</v>
      </c>
      <c r="E16" s="20">
        <v>39780</v>
      </c>
      <c r="F16" s="13">
        <v>123</v>
      </c>
      <c r="G16" s="13">
        <v>16</v>
      </c>
      <c r="H16" s="20">
        <v>18664</v>
      </c>
      <c r="I16" s="20">
        <v>74.2</v>
      </c>
      <c r="J16" s="21">
        <v>4.5999999999999996</v>
      </c>
      <c r="K16" s="21">
        <v>5.2</v>
      </c>
      <c r="L16" s="21">
        <v>1.7</v>
      </c>
      <c r="M16" s="21">
        <v>0</v>
      </c>
    </row>
    <row r="17" spans="1:13" ht="20.25" customHeight="1" x14ac:dyDescent="0.2">
      <c r="A17" s="19">
        <v>13</v>
      </c>
      <c r="B17" s="23" t="s">
        <v>16</v>
      </c>
      <c r="C17" s="13">
        <v>45</v>
      </c>
      <c r="D17" s="13">
        <v>49</v>
      </c>
      <c r="E17" s="20">
        <v>566200</v>
      </c>
      <c r="F17" s="13">
        <v>109</v>
      </c>
      <c r="G17" s="13">
        <v>9</v>
      </c>
      <c r="H17" s="20">
        <v>19.100000000000001</v>
      </c>
      <c r="I17" s="20">
        <v>33.1</v>
      </c>
      <c r="J17" s="21">
        <v>15.5</v>
      </c>
      <c r="K17" s="21">
        <v>1.7</v>
      </c>
      <c r="L17" s="21">
        <v>0.9</v>
      </c>
      <c r="M17" s="21">
        <v>0</v>
      </c>
    </row>
    <row r="18" spans="1:13" ht="20.25" customHeight="1" x14ac:dyDescent="0.2">
      <c r="A18" s="13">
        <v>14</v>
      </c>
      <c r="B18" s="23" t="s">
        <v>17</v>
      </c>
      <c r="C18" s="13">
        <v>112</v>
      </c>
      <c r="D18" s="13">
        <v>263</v>
      </c>
      <c r="E18" s="20">
        <v>2792938</v>
      </c>
      <c r="F18" s="13">
        <v>235</v>
      </c>
      <c r="G18" s="13">
        <v>156</v>
      </c>
      <c r="H18" s="20">
        <v>1288622</v>
      </c>
      <c r="I18" s="20">
        <v>138</v>
      </c>
      <c r="J18" s="21">
        <v>1.5</v>
      </c>
      <c r="K18" s="21">
        <v>170.6</v>
      </c>
      <c r="L18" s="21">
        <v>1.2</v>
      </c>
      <c r="M18" s="21">
        <v>1.1000000000000001</v>
      </c>
    </row>
    <row r="19" spans="1:13" ht="20.25" customHeight="1" x14ac:dyDescent="0.2">
      <c r="A19" s="49" t="s">
        <v>18</v>
      </c>
      <c r="B19" s="49"/>
      <c r="C19" s="24">
        <f>SUM(C5:C18)</f>
        <v>700</v>
      </c>
      <c r="D19" s="24">
        <f>SUM(D5:D18)</f>
        <v>1138</v>
      </c>
      <c r="E19" s="25">
        <f>SUM(E5:E18)</f>
        <v>4851154.68</v>
      </c>
      <c r="F19" s="24">
        <v>162.5</v>
      </c>
      <c r="G19" s="24">
        <f>SUM(G6:G18)</f>
        <v>497</v>
      </c>
      <c r="H19" s="25">
        <f>SUM(H6:H18)</f>
        <v>2543370.2000000002</v>
      </c>
      <c r="I19" s="25">
        <f>SUM(I5:I18)</f>
        <v>2179.5</v>
      </c>
      <c r="J19" s="26">
        <f>SUM(J5:J18)</f>
        <v>113.1</v>
      </c>
      <c r="K19" s="26">
        <f>SUM(K5:K18)</f>
        <v>427.5</v>
      </c>
      <c r="L19" s="26">
        <f>SUM(L5:L18)</f>
        <v>39.730000000000004</v>
      </c>
      <c r="M19" s="26">
        <f>SUM(M5:M18)</f>
        <v>3.99</v>
      </c>
    </row>
  </sheetData>
  <mergeCells count="10">
    <mergeCell ref="A19:B19"/>
    <mergeCell ref="A1:M1"/>
    <mergeCell ref="A2:A4"/>
    <mergeCell ref="B2:B4"/>
    <mergeCell ref="C2:C4"/>
    <mergeCell ref="D2:E3"/>
    <mergeCell ref="F2:F4"/>
    <mergeCell ref="G2:H3"/>
    <mergeCell ref="J2:M3"/>
    <mergeCell ref="I2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view="pageBreakPreview" zoomScaleNormal="80" zoomScaleSheetLayoutView="100" workbookViewId="0">
      <selection sqref="A1:O4"/>
    </sheetView>
  </sheetViews>
  <sheetFormatPr defaultRowHeight="15" x14ac:dyDescent="0.25"/>
  <cols>
    <col min="1" max="1" width="3.140625" customWidth="1"/>
    <col min="2" max="2" width="18.5703125" customWidth="1"/>
    <col min="3" max="3" width="0" hidden="1" customWidth="1"/>
    <col min="4" max="4" width="3.85546875" hidden="1" customWidth="1"/>
    <col min="5" max="5" width="12" customWidth="1"/>
    <col min="6" max="6" width="13.85546875" customWidth="1"/>
    <col min="7" max="7" width="12.85546875" customWidth="1"/>
    <col min="8" max="8" width="9.85546875" customWidth="1"/>
    <col min="9" max="9" width="12.42578125" customWidth="1"/>
    <col min="10" max="10" width="13.140625" customWidth="1"/>
    <col min="11" max="11" width="10.5703125" style="2" customWidth="1"/>
    <col min="12" max="12" width="11.140625" customWidth="1"/>
    <col min="13" max="13" width="10" customWidth="1"/>
    <col min="14" max="14" width="9.28515625" customWidth="1"/>
    <col min="15" max="15" width="9.5703125" customWidth="1"/>
    <col min="16" max="20" width="0" hidden="1" customWidth="1"/>
    <col min="22" max="22" width="0" hidden="1" customWidth="1"/>
  </cols>
  <sheetData>
    <row r="1" spans="1:22" ht="33.75" customHeight="1" x14ac:dyDescent="0.25">
      <c r="A1" s="68" t="s">
        <v>39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22" ht="33" customHeight="1" x14ac:dyDescent="0.25">
      <c r="A2" s="69" t="s">
        <v>0</v>
      </c>
      <c r="B2" s="50" t="s">
        <v>19</v>
      </c>
      <c r="C2" s="28"/>
      <c r="D2" s="29"/>
      <c r="E2" s="50" t="s">
        <v>20</v>
      </c>
      <c r="F2" s="51" t="s">
        <v>22</v>
      </c>
      <c r="G2" s="52"/>
      <c r="H2" s="50" t="s">
        <v>25</v>
      </c>
      <c r="I2" s="55" t="s">
        <v>26</v>
      </c>
      <c r="J2" s="56"/>
      <c r="K2" s="65" t="s">
        <v>32</v>
      </c>
      <c r="L2" s="59" t="s">
        <v>34</v>
      </c>
      <c r="M2" s="60"/>
      <c r="N2" s="60"/>
      <c r="O2" s="61"/>
    </row>
    <row r="3" spans="1:22" ht="15" customHeight="1" x14ac:dyDescent="0.25">
      <c r="A3" s="70"/>
      <c r="B3" s="50"/>
      <c r="C3" s="30"/>
      <c r="D3" s="31"/>
      <c r="E3" s="50"/>
      <c r="F3" s="53"/>
      <c r="G3" s="54"/>
      <c r="H3" s="50"/>
      <c r="I3" s="57"/>
      <c r="J3" s="58"/>
      <c r="K3" s="66"/>
      <c r="L3" s="62"/>
      <c r="M3" s="63"/>
      <c r="N3" s="63"/>
      <c r="O3" s="64"/>
    </row>
    <row r="4" spans="1:22" ht="30.75" customHeight="1" x14ac:dyDescent="0.25">
      <c r="A4" s="71"/>
      <c r="B4" s="50"/>
      <c r="C4" s="32" t="s">
        <v>1</v>
      </c>
      <c r="D4" s="33" t="s">
        <v>2</v>
      </c>
      <c r="E4" s="50"/>
      <c r="F4" s="45" t="s">
        <v>24</v>
      </c>
      <c r="G4" s="45" t="s">
        <v>23</v>
      </c>
      <c r="H4" s="50"/>
      <c r="I4" s="47" t="s">
        <v>24</v>
      </c>
      <c r="J4" s="48" t="s">
        <v>27</v>
      </c>
      <c r="K4" s="67"/>
      <c r="L4" s="27" t="s">
        <v>28</v>
      </c>
      <c r="M4" s="27" t="s">
        <v>29</v>
      </c>
      <c r="N4" s="27" t="s">
        <v>30</v>
      </c>
      <c r="O4" s="27" t="s">
        <v>31</v>
      </c>
    </row>
    <row r="5" spans="1:22" ht="21" customHeight="1" x14ac:dyDescent="0.25">
      <c r="A5" s="8">
        <v>1</v>
      </c>
      <c r="B5" s="9" t="s">
        <v>4</v>
      </c>
      <c r="C5" s="34"/>
      <c r="D5" s="35"/>
      <c r="E5" s="34">
        <v>24</v>
      </c>
      <c r="F5" s="34">
        <v>26</v>
      </c>
      <c r="G5" s="36">
        <v>12916.6</v>
      </c>
      <c r="H5" s="34">
        <f>F5/E5*100</f>
        <v>108.33333333333333</v>
      </c>
      <c r="I5" s="34">
        <v>4</v>
      </c>
      <c r="J5" s="36">
        <v>11800</v>
      </c>
      <c r="K5" s="10">
        <f>V5/1000</f>
        <v>27.86</v>
      </c>
      <c r="L5" s="36">
        <v>11735</v>
      </c>
      <c r="M5" s="36">
        <v>3912</v>
      </c>
      <c r="N5" s="36">
        <v>1630</v>
      </c>
      <c r="O5" s="36">
        <v>0</v>
      </c>
      <c r="P5" s="3">
        <v>11817</v>
      </c>
      <c r="Q5" s="3">
        <v>2563</v>
      </c>
      <c r="R5" s="3">
        <v>949</v>
      </c>
      <c r="S5" s="3">
        <v>909</v>
      </c>
      <c r="T5" s="3">
        <v>0</v>
      </c>
      <c r="V5">
        <v>27860</v>
      </c>
    </row>
    <row r="6" spans="1:22" ht="21" customHeight="1" x14ac:dyDescent="0.25">
      <c r="A6" s="13">
        <v>2</v>
      </c>
      <c r="B6" s="9" t="s">
        <v>5</v>
      </c>
      <c r="C6" s="34"/>
      <c r="D6" s="35"/>
      <c r="E6" s="34">
        <v>19</v>
      </c>
      <c r="F6" s="34">
        <v>104</v>
      </c>
      <c r="G6" s="36">
        <v>414591.7</v>
      </c>
      <c r="H6" s="34">
        <f t="shared" ref="H6:H19" si="0">F6/E6*100</f>
        <v>547.36842105263156</v>
      </c>
      <c r="I6" s="34">
        <v>103</v>
      </c>
      <c r="J6" s="36">
        <v>349955.6</v>
      </c>
      <c r="K6" s="10">
        <f t="shared" ref="K6:K19" si="1">V6/1000</f>
        <v>201.17</v>
      </c>
      <c r="L6" s="36">
        <v>22907</v>
      </c>
      <c r="M6" s="36">
        <v>17422</v>
      </c>
      <c r="N6" s="36">
        <v>2440</v>
      </c>
      <c r="O6" s="36">
        <v>138</v>
      </c>
      <c r="P6" s="3">
        <v>161590</v>
      </c>
      <c r="Q6" s="3">
        <v>13052</v>
      </c>
      <c r="R6" s="3">
        <v>15450</v>
      </c>
      <c r="S6" s="3">
        <v>2221</v>
      </c>
      <c r="T6" s="3">
        <v>136</v>
      </c>
      <c r="V6">
        <v>201170</v>
      </c>
    </row>
    <row r="7" spans="1:22" ht="21" customHeight="1" x14ac:dyDescent="0.25">
      <c r="A7" s="13">
        <v>3</v>
      </c>
      <c r="B7" s="9" t="s">
        <v>6</v>
      </c>
      <c r="C7" s="34"/>
      <c r="D7" s="35"/>
      <c r="E7" s="34">
        <v>169</v>
      </c>
      <c r="F7" s="34">
        <v>178</v>
      </c>
      <c r="G7" s="36">
        <v>524185</v>
      </c>
      <c r="H7" s="34">
        <f t="shared" si="0"/>
        <v>105.32544378698225</v>
      </c>
      <c r="I7" s="34">
        <v>61</v>
      </c>
      <c r="J7" s="36">
        <v>324658</v>
      </c>
      <c r="K7" s="10">
        <f t="shared" si="1"/>
        <v>90.802999999999997</v>
      </c>
      <c r="L7" s="36">
        <v>10829</v>
      </c>
      <c r="M7" s="36">
        <v>4861</v>
      </c>
      <c r="N7" s="36">
        <v>1679</v>
      </c>
      <c r="O7" s="36">
        <v>31</v>
      </c>
      <c r="P7" s="3">
        <v>90803</v>
      </c>
      <c r="Q7" s="3">
        <v>10829</v>
      </c>
      <c r="R7" s="3">
        <v>4861</v>
      </c>
      <c r="S7" s="3">
        <v>1679</v>
      </c>
      <c r="T7" s="3">
        <v>31</v>
      </c>
      <c r="V7">
        <v>90803</v>
      </c>
    </row>
    <row r="8" spans="1:22" ht="21" customHeight="1" x14ac:dyDescent="0.25">
      <c r="A8" s="13">
        <v>4</v>
      </c>
      <c r="B8" s="9" t="s">
        <v>7</v>
      </c>
      <c r="C8" s="34"/>
      <c r="D8" s="35"/>
      <c r="E8" s="34">
        <v>13</v>
      </c>
      <c r="F8" s="34">
        <v>8</v>
      </c>
      <c r="G8" s="36">
        <v>9110</v>
      </c>
      <c r="H8" s="34">
        <f t="shared" si="0"/>
        <v>61.53846153846154</v>
      </c>
      <c r="I8" s="34">
        <v>8</v>
      </c>
      <c r="J8" s="36">
        <v>2742.018</v>
      </c>
      <c r="K8" s="10">
        <f t="shared" si="1"/>
        <v>4.8</v>
      </c>
      <c r="L8" s="36">
        <v>129</v>
      </c>
      <c r="M8" s="36">
        <v>1552</v>
      </c>
      <c r="N8" s="36">
        <v>161</v>
      </c>
      <c r="O8" s="36">
        <v>14</v>
      </c>
      <c r="P8" s="3">
        <v>4800</v>
      </c>
      <c r="Q8" s="3">
        <v>129</v>
      </c>
      <c r="R8" s="3">
        <v>1552</v>
      </c>
      <c r="S8" s="3">
        <v>161</v>
      </c>
      <c r="T8" s="3">
        <v>14</v>
      </c>
      <c r="V8">
        <v>4800</v>
      </c>
    </row>
    <row r="9" spans="1:22" ht="21" customHeight="1" x14ac:dyDescent="0.25">
      <c r="A9" s="13">
        <v>5</v>
      </c>
      <c r="B9" s="9" t="s">
        <v>8</v>
      </c>
      <c r="C9" s="34"/>
      <c r="D9" s="35"/>
      <c r="E9" s="34">
        <v>82</v>
      </c>
      <c r="F9" s="34">
        <v>189</v>
      </c>
      <c r="G9" s="36">
        <v>248311.31099999999</v>
      </c>
      <c r="H9" s="34">
        <f t="shared" si="0"/>
        <v>230.48780487804876</v>
      </c>
      <c r="I9" s="34">
        <v>149</v>
      </c>
      <c r="J9" s="36">
        <v>145514.79999999999</v>
      </c>
      <c r="K9" s="10">
        <f t="shared" si="1"/>
        <v>505.78370000000001</v>
      </c>
      <c r="L9" s="36">
        <v>26635</v>
      </c>
      <c r="M9" s="36">
        <v>79570</v>
      </c>
      <c r="N9" s="36">
        <v>12662</v>
      </c>
      <c r="O9" s="36">
        <v>0</v>
      </c>
      <c r="P9" s="3">
        <v>356796.9</v>
      </c>
      <c r="Q9" s="3">
        <v>18698</v>
      </c>
      <c r="R9" s="3">
        <v>66992</v>
      </c>
      <c r="S9" s="3">
        <v>13482</v>
      </c>
      <c r="T9" s="3">
        <v>0</v>
      </c>
      <c r="V9">
        <v>505783.7</v>
      </c>
    </row>
    <row r="10" spans="1:22" ht="21" customHeight="1" x14ac:dyDescent="0.25">
      <c r="A10" s="13">
        <v>6</v>
      </c>
      <c r="B10" s="9" t="s">
        <v>9</v>
      </c>
      <c r="C10" s="38"/>
      <c r="D10" s="35"/>
      <c r="E10" s="38">
        <v>60</v>
      </c>
      <c r="F10" s="34">
        <v>321</v>
      </c>
      <c r="G10" s="36">
        <v>1936946.0299999998</v>
      </c>
      <c r="H10" s="34">
        <f t="shared" si="0"/>
        <v>535</v>
      </c>
      <c r="I10" s="36">
        <v>125</v>
      </c>
      <c r="J10" s="34">
        <v>685057.3</v>
      </c>
      <c r="K10" s="10">
        <f t="shared" si="1"/>
        <v>177.07209</v>
      </c>
      <c r="L10" s="36">
        <v>12602</v>
      </c>
      <c r="M10" s="36">
        <v>140267</v>
      </c>
      <c r="N10" s="36">
        <v>6386</v>
      </c>
      <c r="O10" s="36">
        <v>21724</v>
      </c>
      <c r="P10" s="4">
        <v>177072.09</v>
      </c>
      <c r="Q10" s="3">
        <v>12602</v>
      </c>
      <c r="R10" s="3">
        <v>140267</v>
      </c>
      <c r="S10" s="3">
        <v>6386</v>
      </c>
      <c r="T10" s="3">
        <v>21724</v>
      </c>
      <c r="V10">
        <v>177072.09</v>
      </c>
    </row>
    <row r="11" spans="1:22" ht="21" customHeight="1" x14ac:dyDescent="0.25">
      <c r="A11" s="8">
        <v>7</v>
      </c>
      <c r="B11" s="9" t="s">
        <v>10</v>
      </c>
      <c r="C11" s="34"/>
      <c r="D11" s="35"/>
      <c r="E11" s="34">
        <v>24</v>
      </c>
      <c r="F11" s="34">
        <v>219</v>
      </c>
      <c r="G11" s="36">
        <v>467270.2</v>
      </c>
      <c r="H11" s="34">
        <f t="shared" si="0"/>
        <v>912.5</v>
      </c>
      <c r="I11" s="34">
        <v>142</v>
      </c>
      <c r="J11" s="36">
        <v>188273.89999999997</v>
      </c>
      <c r="K11" s="10">
        <f t="shared" si="1"/>
        <v>328.8374</v>
      </c>
      <c r="L11" s="36">
        <v>34367</v>
      </c>
      <c r="M11" s="36">
        <v>45532</v>
      </c>
      <c r="N11" s="36">
        <v>12407</v>
      </c>
      <c r="O11" s="36">
        <v>82</v>
      </c>
      <c r="P11" s="3">
        <v>199546.3</v>
      </c>
      <c r="Q11" s="3">
        <v>21360</v>
      </c>
      <c r="R11" s="3">
        <v>28029</v>
      </c>
      <c r="S11" s="3">
        <v>7938</v>
      </c>
      <c r="T11" s="3">
        <v>70</v>
      </c>
      <c r="V11">
        <v>328837.40000000002</v>
      </c>
    </row>
    <row r="12" spans="1:22" ht="21" customHeight="1" x14ac:dyDescent="0.25">
      <c r="A12" s="19">
        <v>8</v>
      </c>
      <c r="B12" s="9" t="s">
        <v>11</v>
      </c>
      <c r="C12" s="37"/>
      <c r="D12" s="35"/>
      <c r="E12" s="37">
        <v>42</v>
      </c>
      <c r="F12" s="34">
        <v>60</v>
      </c>
      <c r="G12" s="36">
        <v>130365.8</v>
      </c>
      <c r="H12" s="34">
        <f t="shared" si="0"/>
        <v>142.85714285714286</v>
      </c>
      <c r="I12" s="34">
        <v>49</v>
      </c>
      <c r="J12" s="36">
        <v>74487.199999999997</v>
      </c>
      <c r="K12" s="10">
        <f t="shared" si="1"/>
        <v>196.565</v>
      </c>
      <c r="L12" s="36">
        <v>6517</v>
      </c>
      <c r="M12" s="36">
        <v>16013</v>
      </c>
      <c r="N12" s="36">
        <v>4416</v>
      </c>
      <c r="O12" s="36">
        <v>0</v>
      </c>
      <c r="P12" s="3">
        <v>169164</v>
      </c>
      <c r="Q12" s="3">
        <v>11278</v>
      </c>
      <c r="R12" s="3">
        <v>30626</v>
      </c>
      <c r="S12" s="3">
        <v>3751</v>
      </c>
      <c r="T12" s="3">
        <v>0</v>
      </c>
      <c r="V12">
        <v>196565</v>
      </c>
    </row>
    <row r="13" spans="1:22" ht="21" customHeight="1" x14ac:dyDescent="0.25">
      <c r="A13" s="19">
        <v>9</v>
      </c>
      <c r="B13" s="9" t="s">
        <v>12</v>
      </c>
      <c r="C13" s="34"/>
      <c r="D13" s="39"/>
      <c r="E13" s="34">
        <v>30</v>
      </c>
      <c r="F13" s="34">
        <v>34</v>
      </c>
      <c r="G13" s="36">
        <v>67080.900000000009</v>
      </c>
      <c r="H13" s="34">
        <f t="shared" si="0"/>
        <v>113.33333333333333</v>
      </c>
      <c r="I13" s="34">
        <v>22</v>
      </c>
      <c r="J13" s="36">
        <v>37851</v>
      </c>
      <c r="K13" s="10">
        <f t="shared" si="1"/>
        <v>112.111</v>
      </c>
      <c r="L13" s="36">
        <v>12423</v>
      </c>
      <c r="M13" s="36">
        <v>781</v>
      </c>
      <c r="N13" s="36">
        <v>1336</v>
      </c>
      <c r="O13" s="36">
        <v>0</v>
      </c>
      <c r="P13" s="3">
        <v>58019</v>
      </c>
      <c r="Q13" s="3">
        <v>9524</v>
      </c>
      <c r="R13" s="3">
        <v>781</v>
      </c>
      <c r="S13" s="3">
        <v>416</v>
      </c>
      <c r="T13" s="3">
        <v>0</v>
      </c>
      <c r="V13">
        <v>112111</v>
      </c>
    </row>
    <row r="14" spans="1:22" ht="21" customHeight="1" x14ac:dyDescent="0.25">
      <c r="A14" s="19">
        <v>10</v>
      </c>
      <c r="B14" s="23" t="s">
        <v>13</v>
      </c>
      <c r="C14" s="37"/>
      <c r="D14" s="39"/>
      <c r="E14" s="37">
        <v>17</v>
      </c>
      <c r="F14" s="34">
        <v>213</v>
      </c>
      <c r="G14" s="36">
        <v>743629.58899999969</v>
      </c>
      <c r="H14" s="34">
        <f t="shared" si="0"/>
        <v>1252.9411764705883</v>
      </c>
      <c r="I14" s="34">
        <v>213</v>
      </c>
      <c r="J14" s="36">
        <v>575492.4439999999</v>
      </c>
      <c r="K14" s="10">
        <f t="shared" si="1"/>
        <v>30.924440000000001</v>
      </c>
      <c r="L14" s="36">
        <v>15206.69</v>
      </c>
      <c r="M14" s="36">
        <v>19870</v>
      </c>
      <c r="N14" s="36">
        <v>1362</v>
      </c>
      <c r="O14" s="36">
        <v>461</v>
      </c>
      <c r="P14" s="3">
        <v>30924.440000000002</v>
      </c>
      <c r="Q14" s="3">
        <v>15206.69</v>
      </c>
      <c r="R14" s="3">
        <v>19870</v>
      </c>
      <c r="S14" s="3">
        <v>1362</v>
      </c>
      <c r="T14" s="3">
        <v>461</v>
      </c>
      <c r="V14">
        <v>30924.440000000002</v>
      </c>
    </row>
    <row r="15" spans="1:22" ht="21" customHeight="1" x14ac:dyDescent="0.25">
      <c r="A15" s="19">
        <v>11</v>
      </c>
      <c r="B15" s="23" t="s">
        <v>14</v>
      </c>
      <c r="C15" s="37"/>
      <c r="D15" s="35"/>
      <c r="E15" s="37">
        <v>52</v>
      </c>
      <c r="F15" s="34">
        <v>71</v>
      </c>
      <c r="G15" s="36">
        <v>330780.80000000005</v>
      </c>
      <c r="H15" s="34">
        <f t="shared" si="0"/>
        <v>136.53846153846155</v>
      </c>
      <c r="I15" s="34">
        <v>71</v>
      </c>
      <c r="J15" s="34">
        <v>255486.40000000002</v>
      </c>
      <c r="K15" s="10">
        <f t="shared" si="1"/>
        <v>348.18109999999996</v>
      </c>
      <c r="L15" s="36">
        <v>933</v>
      </c>
      <c r="M15" s="36">
        <v>27079</v>
      </c>
      <c r="N15" s="36">
        <v>4940</v>
      </c>
      <c r="O15" s="36">
        <v>5593</v>
      </c>
      <c r="P15" s="3">
        <v>338428.1</v>
      </c>
      <c r="Q15" s="3">
        <v>871</v>
      </c>
      <c r="R15" s="3">
        <v>25279</v>
      </c>
      <c r="S15" s="3">
        <v>4545</v>
      </c>
      <c r="T15" s="3">
        <v>5480</v>
      </c>
      <c r="V15">
        <v>348181.1</v>
      </c>
    </row>
    <row r="16" spans="1:22" ht="21" customHeight="1" x14ac:dyDescent="0.25">
      <c r="A16" s="19">
        <v>12</v>
      </c>
      <c r="B16" s="23" t="s">
        <v>15</v>
      </c>
      <c r="C16" s="37"/>
      <c r="D16" s="35"/>
      <c r="E16" s="37">
        <v>12</v>
      </c>
      <c r="F16" s="34">
        <v>29</v>
      </c>
      <c r="G16" s="36">
        <v>45925</v>
      </c>
      <c r="H16" s="34">
        <f t="shared" si="0"/>
        <v>241.66666666666666</v>
      </c>
      <c r="I16" s="34">
        <v>27</v>
      </c>
      <c r="J16" s="34">
        <v>35540</v>
      </c>
      <c r="K16" s="10">
        <f t="shared" si="1"/>
        <v>24.922999999999998</v>
      </c>
      <c r="L16" s="36">
        <v>1998</v>
      </c>
      <c r="M16" s="36">
        <v>2850</v>
      </c>
      <c r="N16" s="36">
        <v>1351</v>
      </c>
      <c r="O16" s="36">
        <v>0</v>
      </c>
      <c r="P16" s="3">
        <v>24923</v>
      </c>
      <c r="Q16" s="3">
        <v>1998</v>
      </c>
      <c r="R16" s="3">
        <v>2850</v>
      </c>
      <c r="S16" s="3">
        <v>1351</v>
      </c>
      <c r="T16" s="3">
        <v>0</v>
      </c>
      <c r="V16">
        <v>24923</v>
      </c>
    </row>
    <row r="17" spans="1:22" ht="21" customHeight="1" x14ac:dyDescent="0.25">
      <c r="A17" s="19">
        <v>13</v>
      </c>
      <c r="B17" s="23" t="s">
        <v>16</v>
      </c>
      <c r="C17" s="37"/>
      <c r="D17" s="39"/>
      <c r="E17" s="37">
        <v>58</v>
      </c>
      <c r="F17" s="34">
        <v>68</v>
      </c>
      <c r="G17" s="36">
        <v>131440.79999999999</v>
      </c>
      <c r="H17" s="34">
        <f t="shared" si="0"/>
        <v>117.24137931034481</v>
      </c>
      <c r="I17" s="34">
        <v>42</v>
      </c>
      <c r="J17" s="34">
        <v>99990.399999999994</v>
      </c>
      <c r="K17" s="10">
        <f t="shared" si="1"/>
        <v>44</v>
      </c>
      <c r="L17" s="36">
        <v>18214</v>
      </c>
      <c r="M17" s="36">
        <v>1831</v>
      </c>
      <c r="N17" s="36">
        <v>2331</v>
      </c>
      <c r="O17" s="36">
        <v>4000</v>
      </c>
      <c r="P17" s="3">
        <v>50956</v>
      </c>
      <c r="Q17" s="3">
        <v>21214</v>
      </c>
      <c r="R17" s="3">
        <v>1851</v>
      </c>
      <c r="S17" s="3">
        <v>3351</v>
      </c>
      <c r="T17" s="3">
        <v>4000</v>
      </c>
      <c r="V17">
        <v>44000</v>
      </c>
    </row>
    <row r="18" spans="1:22" ht="21" customHeight="1" x14ac:dyDescent="0.25">
      <c r="A18" s="13">
        <v>14</v>
      </c>
      <c r="B18" s="23" t="s">
        <v>42</v>
      </c>
      <c r="C18" s="37"/>
      <c r="D18" s="35"/>
      <c r="E18" s="37">
        <v>120</v>
      </c>
      <c r="F18" s="34">
        <v>353</v>
      </c>
      <c r="G18" s="36">
        <v>4561257.2630000003</v>
      </c>
      <c r="H18" s="34">
        <f t="shared" si="0"/>
        <v>294.16666666666669</v>
      </c>
      <c r="I18" s="34">
        <v>353</v>
      </c>
      <c r="J18" s="34">
        <v>3295812.6150000002</v>
      </c>
      <c r="K18" s="10">
        <f t="shared" si="1"/>
        <v>151.3541864</v>
      </c>
      <c r="L18" s="36">
        <v>12052</v>
      </c>
      <c r="M18" s="36">
        <v>170036</v>
      </c>
      <c r="N18" s="36">
        <v>4320</v>
      </c>
      <c r="O18" s="36">
        <v>2248</v>
      </c>
      <c r="P18" s="3">
        <v>97765.436400000006</v>
      </c>
      <c r="Q18" s="3">
        <v>7218</v>
      </c>
      <c r="R18" s="3">
        <v>109916</v>
      </c>
      <c r="S18" s="3">
        <v>2794</v>
      </c>
      <c r="T18" s="3">
        <v>1955</v>
      </c>
      <c r="V18">
        <v>151354.18640000001</v>
      </c>
    </row>
    <row r="19" spans="1:22" ht="26.25" customHeight="1" x14ac:dyDescent="0.25">
      <c r="A19" s="49" t="s">
        <v>18</v>
      </c>
      <c r="B19" s="49"/>
      <c r="C19" s="40"/>
      <c r="D19" s="39"/>
      <c r="E19" s="40">
        <f>SUM(E5:E18)</f>
        <v>722</v>
      </c>
      <c r="F19" s="41">
        <v>1873</v>
      </c>
      <c r="G19" s="42">
        <v>9623810.9929999989</v>
      </c>
      <c r="H19" s="41">
        <f t="shared" si="0"/>
        <v>259.41828254847644</v>
      </c>
      <c r="I19" s="41">
        <f t="shared" ref="I19:J19" si="2">SUM(I5:I18)</f>
        <v>1369</v>
      </c>
      <c r="J19" s="41">
        <f t="shared" si="2"/>
        <v>6082661.6770000001</v>
      </c>
      <c r="K19" s="18">
        <f t="shared" si="1"/>
        <v>2244.3849163999998</v>
      </c>
      <c r="L19" s="42">
        <f>SUM(L5:L18)</f>
        <v>186547.69</v>
      </c>
      <c r="M19" s="42">
        <f t="shared" ref="M19:O19" si="3">SUM(M5:M18)</f>
        <v>531576</v>
      </c>
      <c r="N19" s="42">
        <f t="shared" si="3"/>
        <v>57421</v>
      </c>
      <c r="O19" s="42">
        <f t="shared" si="3"/>
        <v>34291</v>
      </c>
      <c r="P19" s="5">
        <f t="shared" ref="P19" si="4">SUM(P5:P18)</f>
        <v>1772605.2664000001</v>
      </c>
      <c r="Q19" s="5">
        <f t="shared" ref="Q19:T19" si="5">SUM(Q5:Q18)</f>
        <v>146542.69</v>
      </c>
      <c r="R19" s="5">
        <f t="shared" si="5"/>
        <v>449273</v>
      </c>
      <c r="S19" s="5">
        <f t="shared" si="5"/>
        <v>50346</v>
      </c>
      <c r="T19" s="5">
        <f t="shared" si="5"/>
        <v>33871</v>
      </c>
      <c r="V19">
        <v>2244384.9164</v>
      </c>
    </row>
    <row r="20" spans="1:22" x14ac:dyDescent="0.25">
      <c r="J20" s="1"/>
    </row>
  </sheetData>
  <mergeCells count="10">
    <mergeCell ref="A1:O1"/>
    <mergeCell ref="L2:O3"/>
    <mergeCell ref="A19:B19"/>
    <mergeCell ref="E2:E4"/>
    <mergeCell ref="H2:H4"/>
    <mergeCell ref="I2:J3"/>
    <mergeCell ref="B2:B4"/>
    <mergeCell ref="A2:A4"/>
    <mergeCell ref="K2:K4"/>
    <mergeCell ref="F2:G3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view="pageBreakPreview" zoomScaleNormal="80" zoomScaleSheetLayoutView="100" workbookViewId="0">
      <selection activeCell="AM7" sqref="AM7"/>
    </sheetView>
  </sheetViews>
  <sheetFormatPr defaultRowHeight="15" x14ac:dyDescent="0.25"/>
  <cols>
    <col min="1" max="1" width="3.140625" customWidth="1"/>
    <col min="2" max="2" width="18.140625" customWidth="1"/>
    <col min="3" max="3" width="0" hidden="1" customWidth="1"/>
    <col min="4" max="4" width="10.28515625" hidden="1" customWidth="1"/>
    <col min="5" max="5" width="11.42578125" customWidth="1"/>
    <col min="6" max="7" width="13.28515625" customWidth="1"/>
    <col min="8" max="8" width="9.140625" customWidth="1"/>
    <col min="9" max="9" width="12.42578125" customWidth="1"/>
    <col min="10" max="10" width="14.42578125" customWidth="1"/>
    <col min="11" max="11" width="11.7109375" style="2" customWidth="1"/>
    <col min="12" max="12" width="11.28515625" customWidth="1"/>
    <col min="13" max="13" width="10.7109375" customWidth="1"/>
    <col min="14" max="14" width="10.28515625" customWidth="1"/>
    <col min="15" max="15" width="9.85546875" customWidth="1"/>
    <col min="16" max="20" width="0" hidden="1" customWidth="1"/>
    <col min="21" max="21" width="9.140625" hidden="1" customWidth="1"/>
    <col min="22" max="22" width="0" hidden="1" customWidth="1"/>
    <col min="23" max="23" width="11.7109375" hidden="1" customWidth="1"/>
    <col min="24" max="25" width="0" hidden="1" customWidth="1"/>
    <col min="26" max="26" width="12.42578125" hidden="1" customWidth="1"/>
    <col min="27" max="31" width="0" hidden="1" customWidth="1"/>
  </cols>
  <sheetData>
    <row r="1" spans="1:31" ht="29.25" customHeight="1" x14ac:dyDescent="0.25">
      <c r="A1" s="68" t="s">
        <v>43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31" ht="33" customHeight="1" x14ac:dyDescent="0.25">
      <c r="A2" s="69" t="s">
        <v>0</v>
      </c>
      <c r="B2" s="50" t="s">
        <v>19</v>
      </c>
      <c r="C2" s="28"/>
      <c r="D2" s="29"/>
      <c r="E2" s="50" t="s">
        <v>44</v>
      </c>
      <c r="F2" s="51" t="s">
        <v>22</v>
      </c>
      <c r="G2" s="52"/>
      <c r="H2" s="50" t="s">
        <v>25</v>
      </c>
      <c r="I2" s="55" t="s">
        <v>26</v>
      </c>
      <c r="J2" s="56"/>
      <c r="K2" s="65" t="s">
        <v>32</v>
      </c>
      <c r="L2" s="59" t="s">
        <v>34</v>
      </c>
      <c r="M2" s="60"/>
      <c r="N2" s="60"/>
      <c r="O2" s="61"/>
    </row>
    <row r="3" spans="1:31" ht="15" customHeight="1" x14ac:dyDescent="0.25">
      <c r="A3" s="70"/>
      <c r="B3" s="50"/>
      <c r="C3" s="30"/>
      <c r="D3" s="31"/>
      <c r="E3" s="50"/>
      <c r="F3" s="53"/>
      <c r="G3" s="54"/>
      <c r="H3" s="50"/>
      <c r="I3" s="57"/>
      <c r="J3" s="58"/>
      <c r="K3" s="66"/>
      <c r="L3" s="62"/>
      <c r="M3" s="63"/>
      <c r="N3" s="63"/>
      <c r="O3" s="64"/>
    </row>
    <row r="4" spans="1:31" ht="30.75" customHeight="1" x14ac:dyDescent="0.25">
      <c r="A4" s="71"/>
      <c r="B4" s="50"/>
      <c r="C4" s="32" t="s">
        <v>1</v>
      </c>
      <c r="D4" s="33" t="s">
        <v>2</v>
      </c>
      <c r="E4" s="50"/>
      <c r="F4" s="45" t="s">
        <v>24</v>
      </c>
      <c r="G4" s="45" t="s">
        <v>23</v>
      </c>
      <c r="H4" s="50"/>
      <c r="I4" s="47" t="s">
        <v>24</v>
      </c>
      <c r="J4" s="48" t="s">
        <v>27</v>
      </c>
      <c r="K4" s="67"/>
      <c r="L4" s="27" t="s">
        <v>28</v>
      </c>
      <c r="M4" s="27" t="s">
        <v>29</v>
      </c>
      <c r="N4" s="27" t="s">
        <v>30</v>
      </c>
      <c r="O4" s="27" t="s">
        <v>31</v>
      </c>
    </row>
    <row r="5" spans="1:31" ht="18" customHeight="1" x14ac:dyDescent="0.25">
      <c r="A5" s="8">
        <v>1</v>
      </c>
      <c r="B5" s="9" t="s">
        <v>4</v>
      </c>
      <c r="C5" s="34"/>
      <c r="D5" s="43"/>
      <c r="E5" s="34">
        <f>'2014'!C5+'2015'!C5+'2016'!C5+'2017'!C5+'2018'!E5</f>
        <v>104</v>
      </c>
      <c r="F5" s="34">
        <f>'2014'!D5+'2015'!D5+'2016'!D5+'2017'!D5+'2018'!F5</f>
        <v>121</v>
      </c>
      <c r="G5" s="34">
        <f>'2014'!E5+'2015'!E5+'2016'!E5+'2017'!E5+'2018'!G5</f>
        <v>203284.6</v>
      </c>
      <c r="H5" s="34">
        <f>F5/E5*100</f>
        <v>116.34615384615385</v>
      </c>
      <c r="I5" s="34">
        <f>'2014'!G5+'2015'!G5+'2016'!G5+'2017'!G5+'2018'!I5</f>
        <v>30</v>
      </c>
      <c r="J5" s="36">
        <f>'2014'!H5+'2015'!H5+'2016'!H5+'2017'!H5+'2018'!J5</f>
        <v>86055</v>
      </c>
      <c r="K5" s="36">
        <f>'2014'!I5+'2015'!I5+'2016'!I5+'2017'!I5+'2018'!K5</f>
        <v>278.72000000000003</v>
      </c>
      <c r="L5" s="36">
        <f>'2014'!J5+'2015'!J5+'2016'!J5+'2017'!J5+'2018'!L5</f>
        <v>11767.512000000001</v>
      </c>
      <c r="M5" s="36">
        <f>'2014'!K5+'2015'!K5+'2016'!K5+'2017'!K5+'2018'!M5</f>
        <v>3929.4079999999999</v>
      </c>
      <c r="N5" s="36">
        <f>'2014'!L5+'2015'!L5+'2016'!L5+'2017'!L5+'2018'!N5</f>
        <v>1637.424</v>
      </c>
      <c r="O5" s="36">
        <f>'2014'!M5+'2015'!M5+'2016'!M5+'2017'!M5+'2018'!O5</f>
        <v>0</v>
      </c>
      <c r="P5" s="3">
        <v>11817</v>
      </c>
      <c r="Q5" s="3">
        <v>2563</v>
      </c>
      <c r="R5" s="3">
        <v>949</v>
      </c>
      <c r="S5" s="3">
        <v>909</v>
      </c>
      <c r="T5" s="3">
        <v>0</v>
      </c>
      <c r="U5" s="6">
        <f>'2014'!C5+'2015'!C5+'2016'!C5+'2017'!C5+'2018'!E5</f>
        <v>104</v>
      </c>
      <c r="V5" s="6">
        <f>'2014'!D5+'2015'!D5+'2016'!D5+'2017'!D5+'2018'!F5</f>
        <v>121</v>
      </c>
      <c r="W5" s="6">
        <f>'2014'!E5+'2015'!E5+'2016'!E5+'2017'!E5+'2018'!G5</f>
        <v>203284.6</v>
      </c>
      <c r="X5" s="6">
        <f>'2014'!F5+'2015'!F5+'2016'!F5+'2017'!F5+'2018'!H5</f>
        <v>609.81515151515157</v>
      </c>
      <c r="Y5" s="6">
        <f>'2014'!G5+'2015'!G5+'2016'!G5+'2017'!G5+'2018'!I5</f>
        <v>30</v>
      </c>
      <c r="Z5" s="6">
        <f>'2014'!H5+'2015'!H5+'2016'!H5+'2017'!H5+'2018'!J5</f>
        <v>86055</v>
      </c>
      <c r="AA5" s="6">
        <f>'2014'!I5+'2015'!I5+'2016'!I5+'2017'!I5+'2018'!K5</f>
        <v>278.72000000000003</v>
      </c>
      <c r="AB5" s="6">
        <f>'2014'!J5+'2015'!J5+'2016'!J5+'2017'!J5+'2018'!L5</f>
        <v>11767.512000000001</v>
      </c>
      <c r="AC5" s="6">
        <f>'2014'!K5+'2015'!K5+'2016'!K5+'2017'!K5+'2018'!M5</f>
        <v>3929.4079999999999</v>
      </c>
      <c r="AD5" s="6">
        <f>'2014'!L5+'2015'!L5+'2016'!L5+'2017'!L5+'2018'!N5</f>
        <v>1637.424</v>
      </c>
      <c r="AE5" s="6">
        <f>'2014'!M5+'2015'!M5+'2016'!M5+'2017'!M5+'2018'!O5</f>
        <v>0</v>
      </c>
    </row>
    <row r="6" spans="1:31" ht="18" customHeight="1" x14ac:dyDescent="0.25">
      <c r="A6" s="13">
        <v>2</v>
      </c>
      <c r="B6" s="9" t="s">
        <v>5</v>
      </c>
      <c r="C6" s="34"/>
      <c r="D6" s="43"/>
      <c r="E6" s="34">
        <f>'2014'!C6+'2015'!C6+'2016'!C6+'2017'!C6+'2018'!E6</f>
        <v>108</v>
      </c>
      <c r="F6" s="34">
        <f>'2014'!D6+'2015'!D6+'2016'!D6+'2017'!D6+'2018'!F6</f>
        <v>255</v>
      </c>
      <c r="G6" s="34">
        <f>'2014'!E6+'2015'!E6+'2016'!E6+'2017'!E6+'2018'!G6</f>
        <v>888196</v>
      </c>
      <c r="H6" s="34">
        <f t="shared" ref="H6:H19" si="0">F6/E6*100</f>
        <v>236.11111111111111</v>
      </c>
      <c r="I6" s="34">
        <f>'2014'!G6+'2015'!G6+'2016'!G6+'2017'!G6+'2018'!I6</f>
        <v>141</v>
      </c>
      <c r="J6" s="36">
        <f>'2014'!H6+'2015'!H6+'2016'!H6+'2017'!H6+'2018'!J6</f>
        <v>467397.39999999997</v>
      </c>
      <c r="K6" s="36">
        <f>'2014'!I6+'2015'!I6+'2016'!I6+'2017'!I6+'2018'!K6</f>
        <v>1509.43</v>
      </c>
      <c r="L6" s="36">
        <f>'2014'!J6+'2015'!J6+'2016'!J6+'2017'!J6+'2018'!L6</f>
        <v>22944.12</v>
      </c>
      <c r="M6" s="36">
        <f>'2014'!K6+'2015'!K6+'2016'!K6+'2017'!K6+'2018'!M6</f>
        <v>17453.743999999999</v>
      </c>
      <c r="N6" s="36">
        <f>'2014'!L6+'2015'!L6+'2016'!L6+'2017'!L6+'2018'!N6</f>
        <v>2460.7359999999999</v>
      </c>
      <c r="O6" s="36">
        <f>'2014'!M6+'2015'!M6+'2016'!M6+'2017'!M6+'2018'!O6</f>
        <v>141.584</v>
      </c>
      <c r="P6" s="3">
        <v>161590</v>
      </c>
      <c r="Q6" s="3">
        <v>13052</v>
      </c>
      <c r="R6" s="3">
        <v>15450</v>
      </c>
      <c r="S6" s="3">
        <v>2221</v>
      </c>
      <c r="T6" s="3">
        <v>136</v>
      </c>
      <c r="U6" s="6">
        <f>'2014'!C6+'2015'!C6+'2016'!C6+'2017'!C6+'2018'!E6</f>
        <v>108</v>
      </c>
      <c r="V6" s="6">
        <f>'2014'!D6+'2015'!D6+'2016'!D6+'2017'!D6+'2018'!F6</f>
        <v>255</v>
      </c>
      <c r="W6" s="6">
        <f>'2014'!E6+'2015'!E6+'2016'!E6+'2017'!E6+'2018'!G6</f>
        <v>888196</v>
      </c>
      <c r="X6" s="6">
        <f>'2014'!F6+'2015'!F6+'2016'!F6+'2017'!F6+'2018'!H6</f>
        <v>1214.8017543859648</v>
      </c>
      <c r="Y6" s="6">
        <f>'2014'!G6+'2015'!G6+'2016'!G6+'2017'!G6+'2018'!I6</f>
        <v>141</v>
      </c>
      <c r="Z6" s="6">
        <f>'2014'!H6+'2015'!H6+'2016'!H6+'2017'!H6+'2018'!J6</f>
        <v>467397.39999999997</v>
      </c>
      <c r="AA6" s="6">
        <f>'2014'!I6+'2015'!I6+'2016'!I6+'2017'!I6+'2018'!K6</f>
        <v>1509.43</v>
      </c>
      <c r="AB6" s="6">
        <f>'2014'!J6+'2015'!J6+'2016'!J6+'2017'!J6+'2018'!L6</f>
        <v>22944.12</v>
      </c>
      <c r="AC6" s="6">
        <f>'2014'!K6+'2015'!K6+'2016'!K6+'2017'!K6+'2018'!M6</f>
        <v>17453.743999999999</v>
      </c>
      <c r="AD6" s="6">
        <f>'2014'!L6+'2015'!L6+'2016'!L6+'2017'!L6+'2018'!N6</f>
        <v>2460.7359999999999</v>
      </c>
      <c r="AE6" s="6">
        <f>'2014'!M6+'2015'!M6+'2016'!M6+'2017'!M6+'2018'!O6</f>
        <v>141.584</v>
      </c>
    </row>
    <row r="7" spans="1:31" ht="18" customHeight="1" x14ac:dyDescent="0.25">
      <c r="A7" s="13">
        <v>3</v>
      </c>
      <c r="B7" s="9" t="s">
        <v>6</v>
      </c>
      <c r="C7" s="34"/>
      <c r="D7" s="43"/>
      <c r="E7" s="34">
        <f>'2014'!C7+'2015'!C7+'2016'!C7+'2017'!C7+'2018'!E7</f>
        <v>515</v>
      </c>
      <c r="F7" s="34">
        <f>'2014'!D7+'2015'!D7+'2016'!D7+'2017'!D7+'2018'!F7</f>
        <v>464</v>
      </c>
      <c r="G7" s="34">
        <f>'2014'!E7+'2015'!E7+'2016'!E7+'2017'!E7+'2018'!G7</f>
        <v>1430677.2</v>
      </c>
      <c r="H7" s="34">
        <f t="shared" si="0"/>
        <v>90.097087378640765</v>
      </c>
      <c r="I7" s="34">
        <f>'2014'!G7+'2015'!G7+'2016'!G7+'2017'!G7+'2018'!I7</f>
        <v>93</v>
      </c>
      <c r="J7" s="36">
        <f>'2014'!H7+'2015'!H7+'2016'!H7+'2017'!H7+'2018'!J7</f>
        <v>434765</v>
      </c>
      <c r="K7" s="36">
        <f>'2014'!I7+'2015'!I7+'2016'!I7+'2017'!I7+'2018'!K7</f>
        <v>260.363</v>
      </c>
      <c r="L7" s="36">
        <f>'2014'!J7+'2015'!J7+'2016'!J7+'2017'!J7+'2018'!L7</f>
        <v>10838.216</v>
      </c>
      <c r="M7" s="36">
        <f>'2014'!K7+'2015'!K7+'2016'!K7+'2017'!K7+'2018'!M7</f>
        <v>4901.96</v>
      </c>
      <c r="N7" s="36">
        <f>'2014'!L7+'2015'!L7+'2016'!L7+'2017'!L7+'2018'!N7</f>
        <v>1686.1679999999999</v>
      </c>
      <c r="O7" s="36">
        <f>'2014'!M7+'2015'!M7+'2016'!M7+'2017'!M7+'2018'!O7</f>
        <v>31.076799999999999</v>
      </c>
      <c r="P7" s="3">
        <v>90803</v>
      </c>
      <c r="Q7" s="3">
        <v>10829</v>
      </c>
      <c r="R7" s="3">
        <v>4861</v>
      </c>
      <c r="S7" s="3">
        <v>1679</v>
      </c>
      <c r="T7" s="3">
        <v>31</v>
      </c>
      <c r="U7" s="6">
        <f>'2014'!C7+'2015'!C7+'2016'!C7+'2017'!C7+'2018'!E7</f>
        <v>515</v>
      </c>
      <c r="V7" s="6">
        <f>'2014'!D7+'2015'!D7+'2016'!D7+'2017'!D7+'2018'!F7</f>
        <v>464</v>
      </c>
      <c r="W7" s="6">
        <f>'2014'!E7+'2015'!E7+'2016'!E7+'2017'!E7+'2018'!G7</f>
        <v>1430677.2</v>
      </c>
      <c r="X7" s="6">
        <f>'2014'!F7+'2015'!F7+'2016'!F7+'2017'!F7+'2018'!H7</f>
        <v>439.53093829247672</v>
      </c>
      <c r="Y7" s="6">
        <f>'2014'!G7+'2015'!G7+'2016'!G7+'2017'!G7+'2018'!I7</f>
        <v>93</v>
      </c>
      <c r="Z7" s="6">
        <f>'2014'!H7+'2015'!H7+'2016'!H7+'2017'!H7+'2018'!J7</f>
        <v>434765</v>
      </c>
      <c r="AA7" s="6">
        <f>'2014'!I7+'2015'!I7+'2016'!I7+'2017'!I7+'2018'!K7</f>
        <v>260.363</v>
      </c>
      <c r="AB7" s="6">
        <f>'2014'!J7+'2015'!J7+'2016'!J7+'2017'!J7+'2018'!L7</f>
        <v>10838.216</v>
      </c>
      <c r="AC7" s="6">
        <f>'2014'!K7+'2015'!K7+'2016'!K7+'2017'!K7+'2018'!M7</f>
        <v>4901.96</v>
      </c>
      <c r="AD7" s="6">
        <f>'2014'!L7+'2015'!L7+'2016'!L7+'2017'!L7+'2018'!N7</f>
        <v>1686.1679999999999</v>
      </c>
      <c r="AE7" s="6">
        <f>'2014'!M7+'2015'!M7+'2016'!M7+'2017'!M7+'2018'!O7</f>
        <v>31.076799999999999</v>
      </c>
    </row>
    <row r="8" spans="1:31" ht="18" customHeight="1" x14ac:dyDescent="0.25">
      <c r="A8" s="13">
        <v>4</v>
      </c>
      <c r="B8" s="9" t="s">
        <v>7</v>
      </c>
      <c r="C8" s="34"/>
      <c r="D8" s="43"/>
      <c r="E8" s="34">
        <f>'2014'!C8+'2015'!C8+'2016'!C8+'2017'!C8+'2018'!E8</f>
        <v>44</v>
      </c>
      <c r="F8" s="34">
        <f>'2014'!D8+'2015'!D8+'2016'!D8+'2017'!D8+'2018'!F8</f>
        <v>57</v>
      </c>
      <c r="G8" s="34">
        <f>'2014'!E8+'2015'!E8+'2016'!E8+'2017'!E8+'2018'!G8</f>
        <v>198665.4</v>
      </c>
      <c r="H8" s="34">
        <f t="shared" si="0"/>
        <v>129.54545454545453</v>
      </c>
      <c r="I8" s="34">
        <f>'2014'!G8+'2015'!G8+'2016'!G8+'2017'!G8+'2018'!I8</f>
        <v>41</v>
      </c>
      <c r="J8" s="36">
        <f>'2014'!H8+'2015'!H8+'2016'!H8+'2017'!H8+'2018'!J8</f>
        <v>60173.317999999999</v>
      </c>
      <c r="K8" s="36">
        <f>'2014'!I8+'2015'!I8+'2016'!I8+'2017'!I8+'2018'!K8</f>
        <v>72.850000000000009</v>
      </c>
      <c r="L8" s="36">
        <f>'2014'!J8+'2015'!J8+'2016'!J8+'2017'!J8+'2018'!L8</f>
        <v>132.072</v>
      </c>
      <c r="M8" s="36">
        <f>'2014'!K8+'2015'!K8+'2016'!K8+'2017'!K8+'2018'!M8</f>
        <v>1565.568</v>
      </c>
      <c r="N8" s="36">
        <f>'2014'!L8+'2015'!L8+'2016'!L8+'2017'!L8+'2018'!N8</f>
        <v>164.072</v>
      </c>
      <c r="O8" s="36">
        <f>'2014'!M8+'2015'!M8+'2016'!M8+'2017'!M8+'2018'!O8</f>
        <v>15.024000000000001</v>
      </c>
      <c r="P8" s="3">
        <v>4800</v>
      </c>
      <c r="Q8" s="3">
        <v>129</v>
      </c>
      <c r="R8" s="3">
        <v>1552</v>
      </c>
      <c r="S8" s="3">
        <v>161</v>
      </c>
      <c r="T8" s="3">
        <v>14</v>
      </c>
      <c r="U8" s="6">
        <f>'2014'!C8+'2015'!C8+'2016'!C8+'2017'!C8+'2018'!E8</f>
        <v>44</v>
      </c>
      <c r="V8" s="6">
        <f>'2014'!D8+'2015'!D8+'2016'!D8+'2017'!D8+'2018'!F8</f>
        <v>57</v>
      </c>
      <c r="W8" s="6">
        <f>'2014'!E8+'2015'!E8+'2016'!E8+'2017'!E8+'2018'!G8</f>
        <v>198665.4</v>
      </c>
      <c r="X8" s="6">
        <f>'2014'!F8+'2015'!F8+'2016'!F8+'2017'!F8+'2018'!H8</f>
        <v>1388.5098901098902</v>
      </c>
      <c r="Y8" s="6">
        <f>'2014'!G8+'2015'!G8+'2016'!G8+'2017'!G8+'2018'!I8</f>
        <v>41</v>
      </c>
      <c r="Z8" s="6">
        <f>'2014'!H8+'2015'!H8+'2016'!H8+'2017'!H8+'2018'!J8</f>
        <v>60173.317999999999</v>
      </c>
      <c r="AA8" s="6">
        <f>'2014'!I8+'2015'!I8+'2016'!I8+'2017'!I8+'2018'!K8</f>
        <v>72.850000000000009</v>
      </c>
      <c r="AB8" s="6">
        <f>'2014'!J8+'2015'!J8+'2016'!J8+'2017'!J8+'2018'!L8</f>
        <v>132.072</v>
      </c>
      <c r="AC8" s="6">
        <f>'2014'!K8+'2015'!K8+'2016'!K8+'2017'!K8+'2018'!M8</f>
        <v>1565.568</v>
      </c>
      <c r="AD8" s="6">
        <f>'2014'!L8+'2015'!L8+'2016'!L8+'2017'!L8+'2018'!N8</f>
        <v>164.072</v>
      </c>
      <c r="AE8" s="6">
        <f>'2014'!M8+'2015'!M8+'2016'!M8+'2017'!M8+'2018'!O8</f>
        <v>15.024000000000001</v>
      </c>
    </row>
    <row r="9" spans="1:31" ht="18" customHeight="1" x14ac:dyDescent="0.25">
      <c r="A9" s="13">
        <v>5</v>
      </c>
      <c r="B9" s="9" t="s">
        <v>8</v>
      </c>
      <c r="C9" s="34"/>
      <c r="D9" s="43"/>
      <c r="E9" s="34">
        <f>'2014'!C9+'2015'!C9+'2016'!C9+'2017'!C9+'2018'!E9</f>
        <v>262</v>
      </c>
      <c r="F9" s="34">
        <f>'2014'!D9+'2015'!D9+'2016'!D9+'2017'!D9+'2018'!F9</f>
        <v>404</v>
      </c>
      <c r="G9" s="34">
        <f>'2014'!E9+'2015'!E9+'2016'!E9+'2017'!E9+'2018'!G9</f>
        <v>504735.91099999996</v>
      </c>
      <c r="H9" s="34">
        <f t="shared" si="0"/>
        <v>154.19847328244273</v>
      </c>
      <c r="I9" s="34">
        <f>'2014'!G9+'2015'!G9+'2016'!G9+'2017'!G9+'2018'!I9</f>
        <v>245</v>
      </c>
      <c r="J9" s="36">
        <f>'2014'!H9+'2015'!H9+'2016'!H9+'2017'!H9+'2018'!J9</f>
        <v>288939.09999999998</v>
      </c>
      <c r="K9" s="36">
        <f>'2014'!I9+'2015'!I9+'2016'!I9+'2017'!I9+'2018'!K9</f>
        <v>835.38370000000009</v>
      </c>
      <c r="L9" s="36">
        <f>'2014'!J9+'2015'!J9+'2016'!J9+'2017'!J9+'2018'!L9</f>
        <v>26652.92</v>
      </c>
      <c r="M9" s="36">
        <f>'2014'!K9+'2015'!K9+'2016'!K9+'2017'!K9+'2018'!M9</f>
        <v>79607.12</v>
      </c>
      <c r="N9" s="36">
        <f>'2014'!L9+'2015'!L9+'2016'!L9+'2017'!L9+'2018'!N9</f>
        <v>12666.608</v>
      </c>
      <c r="O9" s="36">
        <f>'2014'!M9+'2015'!M9+'2016'!M9+'2017'!M9+'2018'!O9</f>
        <v>0</v>
      </c>
      <c r="P9" s="3">
        <v>356796.9</v>
      </c>
      <c r="Q9" s="3">
        <v>18698</v>
      </c>
      <c r="R9" s="3">
        <v>66992</v>
      </c>
      <c r="S9" s="3">
        <v>13482</v>
      </c>
      <c r="T9" s="3">
        <v>0</v>
      </c>
      <c r="U9" s="6">
        <f>'2014'!C9+'2015'!C9+'2016'!C9+'2017'!C9+'2018'!E9</f>
        <v>262</v>
      </c>
      <c r="V9" s="6">
        <f>'2014'!D9+'2015'!D9+'2016'!D9+'2017'!D9+'2018'!F9</f>
        <v>404</v>
      </c>
      <c r="W9" s="6">
        <f>'2014'!E9+'2015'!E9+'2016'!E9+'2017'!E9+'2018'!G9</f>
        <v>504735.91099999996</v>
      </c>
      <c r="X9" s="6">
        <f>'2014'!F9+'2015'!F9+'2016'!F9+'2017'!F9+'2018'!H9</f>
        <v>757.72113821138214</v>
      </c>
      <c r="Y9" s="6">
        <f>'2014'!G9+'2015'!G9+'2016'!G9+'2017'!G9+'2018'!I9</f>
        <v>245</v>
      </c>
      <c r="Z9" s="6">
        <f>'2014'!H9+'2015'!H9+'2016'!H9+'2017'!H9+'2018'!J9</f>
        <v>288939.09999999998</v>
      </c>
      <c r="AA9" s="6">
        <f>'2014'!I9+'2015'!I9+'2016'!I9+'2017'!I9+'2018'!K9</f>
        <v>835.38370000000009</v>
      </c>
      <c r="AB9" s="6">
        <f>'2014'!J9+'2015'!J9+'2016'!J9+'2017'!J9+'2018'!L9</f>
        <v>26652.92</v>
      </c>
      <c r="AC9" s="6">
        <f>'2014'!K9+'2015'!K9+'2016'!K9+'2017'!K9+'2018'!M9</f>
        <v>79607.12</v>
      </c>
      <c r="AD9" s="6">
        <f>'2014'!L9+'2015'!L9+'2016'!L9+'2017'!L9+'2018'!N9</f>
        <v>12666.608</v>
      </c>
      <c r="AE9" s="6">
        <f>'2014'!M9+'2015'!M9+'2016'!M9+'2017'!M9+'2018'!O9</f>
        <v>0</v>
      </c>
    </row>
    <row r="10" spans="1:31" ht="18" customHeight="1" x14ac:dyDescent="0.25">
      <c r="A10" s="13">
        <v>6</v>
      </c>
      <c r="B10" s="9" t="s">
        <v>9</v>
      </c>
      <c r="C10" s="38"/>
      <c r="D10" s="43"/>
      <c r="E10" s="34">
        <f>'2014'!C10+'2015'!C10+'2016'!C10+'2017'!C10+'2018'!E10</f>
        <v>209</v>
      </c>
      <c r="F10" s="34">
        <f>'2014'!D10+'2015'!D10+'2016'!D10+'2017'!D10+'2018'!F10</f>
        <v>613</v>
      </c>
      <c r="G10" s="34">
        <f>'2014'!E10+'2015'!E10+'2016'!E10+'2017'!E10+'2018'!G10</f>
        <v>2628954.0299999998</v>
      </c>
      <c r="H10" s="34">
        <f t="shared" si="0"/>
        <v>293.30143540669854</v>
      </c>
      <c r="I10" s="34">
        <f>'2014'!G10+'2015'!G10+'2016'!G10+'2017'!G10+'2018'!I10</f>
        <v>371</v>
      </c>
      <c r="J10" s="36">
        <f>'2014'!H10+'2015'!H10+'2016'!H10+'2017'!H10+'2018'!J10</f>
        <v>1921081.3</v>
      </c>
      <c r="K10" s="36">
        <f>'2014'!I10+'2015'!I10+'2016'!I10+'2017'!I10+'2018'!K10</f>
        <v>456.11209000000002</v>
      </c>
      <c r="L10" s="36">
        <f>'2014'!J10+'2015'!J10+'2016'!J10+'2017'!J10+'2018'!L10</f>
        <v>12629.904</v>
      </c>
      <c r="M10" s="36">
        <f>'2014'!K10+'2015'!K10+'2016'!K10+'2017'!K10+'2018'!M10</f>
        <v>140603.64000000001</v>
      </c>
      <c r="N10" s="36">
        <f>'2014'!L10+'2015'!L10+'2016'!L10+'2017'!L10+'2018'!N10</f>
        <v>6411.8559999999998</v>
      </c>
      <c r="O10" s="36">
        <f>'2014'!M10+'2015'!M10+'2016'!M10+'2017'!M10+'2018'!O10</f>
        <v>21725.024000000001</v>
      </c>
      <c r="P10" s="4">
        <v>177072.09</v>
      </c>
      <c r="Q10" s="3">
        <v>12602</v>
      </c>
      <c r="R10" s="3">
        <v>140267</v>
      </c>
      <c r="S10" s="3">
        <v>6386</v>
      </c>
      <c r="T10" s="3">
        <v>21724</v>
      </c>
      <c r="U10" s="6">
        <f>'2014'!C10+'2015'!C10+'2016'!C10+'2017'!C10+'2018'!E10</f>
        <v>209</v>
      </c>
      <c r="V10" s="6">
        <f>'2014'!D10+'2015'!D10+'2016'!D10+'2017'!D10+'2018'!F10</f>
        <v>613</v>
      </c>
      <c r="W10" s="6">
        <f>'2014'!E10+'2015'!E10+'2016'!E10+'2017'!E10+'2018'!G10</f>
        <v>2628954.0299999998</v>
      </c>
      <c r="X10" s="6">
        <f>'2014'!F10+'2015'!F10+'2016'!F10+'2017'!F10+'2018'!H10</f>
        <v>1241.3636363636365</v>
      </c>
      <c r="Y10" s="6">
        <f>'2014'!G10+'2015'!G10+'2016'!G10+'2017'!G10+'2018'!I10</f>
        <v>371</v>
      </c>
      <c r="Z10" s="6">
        <f>'2014'!H10+'2015'!H10+'2016'!H10+'2017'!H10+'2018'!J10</f>
        <v>1921081.3</v>
      </c>
      <c r="AA10" s="6">
        <f>'2014'!I10+'2015'!I10+'2016'!I10+'2017'!I10+'2018'!K10</f>
        <v>456.11209000000002</v>
      </c>
      <c r="AB10" s="6">
        <f>'2014'!J10+'2015'!J10+'2016'!J10+'2017'!J10+'2018'!L10</f>
        <v>12629.904</v>
      </c>
      <c r="AC10" s="6">
        <f>'2014'!K10+'2015'!K10+'2016'!K10+'2017'!K10+'2018'!M10</f>
        <v>140603.64000000001</v>
      </c>
      <c r="AD10" s="6">
        <f>'2014'!L10+'2015'!L10+'2016'!L10+'2017'!L10+'2018'!N10</f>
        <v>6411.8559999999998</v>
      </c>
      <c r="AE10" s="6">
        <f>'2014'!M10+'2015'!M10+'2016'!M10+'2017'!M10+'2018'!O10</f>
        <v>21725.024000000001</v>
      </c>
    </row>
    <row r="11" spans="1:31" ht="18" customHeight="1" x14ac:dyDescent="0.25">
      <c r="A11" s="8">
        <v>7</v>
      </c>
      <c r="B11" s="9" t="s">
        <v>10</v>
      </c>
      <c r="C11" s="34"/>
      <c r="D11" s="43"/>
      <c r="E11" s="34">
        <f>'2014'!C11+'2015'!C11+'2016'!C11+'2017'!C11+'2018'!E11</f>
        <v>134</v>
      </c>
      <c r="F11" s="34">
        <f>'2014'!D11+'2015'!D11+'2016'!D11+'2017'!D11+'2018'!F11</f>
        <v>494</v>
      </c>
      <c r="G11" s="34">
        <f>'2014'!E11+'2015'!E11+'2016'!E11+'2017'!E11+'2018'!G11</f>
        <v>796749.35000000009</v>
      </c>
      <c r="H11" s="34">
        <f t="shared" si="0"/>
        <v>368.65671641791045</v>
      </c>
      <c r="I11" s="34">
        <f>'2014'!G11+'2015'!G11+'2016'!G11+'2017'!G11+'2018'!I11</f>
        <v>206</v>
      </c>
      <c r="J11" s="36">
        <f>'2014'!H11+'2015'!H11+'2016'!H11+'2017'!H11+'2018'!J11</f>
        <v>288950.64999999997</v>
      </c>
      <c r="K11" s="36">
        <f>'2014'!I11+'2015'!I11+'2016'!I11+'2017'!I11+'2018'!K11</f>
        <v>1190.5374000000002</v>
      </c>
      <c r="L11" s="36">
        <f>'2014'!J11+'2015'!J11+'2016'!J11+'2017'!J11+'2018'!L11</f>
        <v>34416.152000000002</v>
      </c>
      <c r="M11" s="36">
        <f>'2014'!K11+'2015'!K11+'2016'!K11+'2017'!K11+'2018'!M11</f>
        <v>45612.639999999999</v>
      </c>
      <c r="N11" s="36">
        <f>'2014'!L11+'2015'!L11+'2016'!L11+'2017'!L11+'2018'!N11</f>
        <v>12422.871999999999</v>
      </c>
      <c r="O11" s="36">
        <f>'2014'!M11+'2015'!M11+'2016'!M11+'2017'!M11+'2018'!O11</f>
        <v>83.28</v>
      </c>
      <c r="P11" s="3">
        <v>199546.3</v>
      </c>
      <c r="Q11" s="3">
        <v>21360</v>
      </c>
      <c r="R11" s="3">
        <v>28029</v>
      </c>
      <c r="S11" s="3">
        <v>7938</v>
      </c>
      <c r="T11" s="3">
        <v>70</v>
      </c>
      <c r="U11" s="6">
        <f>'2014'!C11+'2015'!C11+'2016'!C11+'2017'!C11+'2018'!E11</f>
        <v>134</v>
      </c>
      <c r="V11" s="6">
        <f>'2014'!D11+'2015'!D11+'2016'!D11+'2017'!D11+'2018'!F11</f>
        <v>494</v>
      </c>
      <c r="W11" s="6">
        <f>'2014'!E11+'2015'!E11+'2016'!E11+'2017'!E11+'2018'!G11</f>
        <v>796749.35000000009</v>
      </c>
      <c r="X11" s="6">
        <f>'2014'!F11+'2015'!F11+'2016'!F11+'2017'!F11+'2018'!H11</f>
        <v>2108</v>
      </c>
      <c r="Y11" s="6">
        <f>'2014'!G11+'2015'!G11+'2016'!G11+'2017'!G11+'2018'!I11</f>
        <v>206</v>
      </c>
      <c r="Z11" s="6">
        <f>'2014'!H11+'2015'!H11+'2016'!H11+'2017'!H11+'2018'!J11</f>
        <v>288950.64999999997</v>
      </c>
      <c r="AA11" s="6">
        <f>'2014'!I11+'2015'!I11+'2016'!I11+'2017'!I11+'2018'!K11</f>
        <v>1190.5374000000002</v>
      </c>
      <c r="AB11" s="6">
        <f>'2014'!J11+'2015'!J11+'2016'!J11+'2017'!J11+'2018'!L11</f>
        <v>34416.152000000002</v>
      </c>
      <c r="AC11" s="6">
        <f>'2014'!K11+'2015'!K11+'2016'!K11+'2017'!K11+'2018'!M11</f>
        <v>45612.639999999999</v>
      </c>
      <c r="AD11" s="6">
        <f>'2014'!L11+'2015'!L11+'2016'!L11+'2017'!L11+'2018'!N11</f>
        <v>12422.871999999999</v>
      </c>
      <c r="AE11" s="6">
        <f>'2014'!M11+'2015'!M11+'2016'!M11+'2017'!M11+'2018'!O11</f>
        <v>83.28</v>
      </c>
    </row>
    <row r="12" spans="1:31" ht="18" customHeight="1" x14ac:dyDescent="0.25">
      <c r="A12" s="19">
        <v>8</v>
      </c>
      <c r="B12" s="9" t="s">
        <v>11</v>
      </c>
      <c r="C12" s="37"/>
      <c r="D12" s="43"/>
      <c r="E12" s="34">
        <f>'2014'!C12+'2015'!C12+'2016'!C12+'2017'!C12+'2018'!E12</f>
        <v>142</v>
      </c>
      <c r="F12" s="34">
        <f>'2014'!D12+'2015'!D12+'2016'!D12+'2017'!D12+'2018'!F12</f>
        <v>235</v>
      </c>
      <c r="G12" s="34">
        <f>'2014'!E12+'2015'!E12+'2016'!E12+'2017'!E12+'2018'!G12</f>
        <v>536216.4</v>
      </c>
      <c r="H12" s="34">
        <f t="shared" si="0"/>
        <v>165.49295774647888</v>
      </c>
      <c r="I12" s="34">
        <f>'2014'!G12+'2015'!G12+'2016'!G12+'2017'!G12+'2018'!I12</f>
        <v>133</v>
      </c>
      <c r="J12" s="36">
        <f>'2014'!H12+'2015'!H12+'2016'!H12+'2017'!H12+'2018'!J12</f>
        <v>270186.54399999999</v>
      </c>
      <c r="K12" s="36">
        <f>'2014'!I12+'2015'!I12+'2016'!I12+'2017'!I12+'2018'!K12</f>
        <v>581.505</v>
      </c>
      <c r="L12" s="36">
        <f>'2014'!J12+'2015'!J12+'2016'!J12+'2017'!J12+'2018'!L12</f>
        <v>6524.424</v>
      </c>
      <c r="M12" s="36">
        <f>'2014'!K12+'2015'!K12+'2016'!K12+'2017'!K12+'2018'!M12</f>
        <v>16015.304</v>
      </c>
      <c r="N12" s="36">
        <f>'2014'!L12+'2015'!L12+'2016'!L12+'2017'!L12+'2018'!N12</f>
        <v>4417.0240000000003</v>
      </c>
      <c r="O12" s="36">
        <f>'2014'!M12+'2015'!M12+'2016'!M12+'2017'!M12+'2018'!O12</f>
        <v>0</v>
      </c>
      <c r="P12" s="3">
        <v>169164</v>
      </c>
      <c r="Q12" s="3">
        <v>11278</v>
      </c>
      <c r="R12" s="3">
        <v>30626</v>
      </c>
      <c r="S12" s="3">
        <v>3751</v>
      </c>
      <c r="T12" s="3">
        <v>0</v>
      </c>
      <c r="U12" s="6">
        <f>'2014'!C12+'2015'!C12+'2016'!C12+'2017'!C12+'2018'!E12</f>
        <v>142</v>
      </c>
      <c r="V12" s="6">
        <f>'2014'!D12+'2015'!D12+'2016'!D12+'2017'!D12+'2018'!F12</f>
        <v>235</v>
      </c>
      <c r="W12" s="6">
        <f>'2014'!E12+'2015'!E12+'2016'!E12+'2017'!E12+'2018'!G12</f>
        <v>536216.4</v>
      </c>
      <c r="X12" s="6">
        <f>'2014'!F12+'2015'!F12+'2016'!F12+'2017'!F12+'2018'!H12</f>
        <v>874.52380952380952</v>
      </c>
      <c r="Y12" s="6">
        <f>'2014'!G12+'2015'!G12+'2016'!G12+'2017'!G12+'2018'!I12</f>
        <v>133</v>
      </c>
      <c r="Z12" s="6">
        <f>'2014'!H12+'2015'!H12+'2016'!H12+'2017'!H12+'2018'!J12</f>
        <v>270186.54399999999</v>
      </c>
      <c r="AA12" s="6">
        <f>'2014'!I12+'2015'!I12+'2016'!I12+'2017'!I12+'2018'!K12</f>
        <v>581.505</v>
      </c>
      <c r="AB12" s="6">
        <f>'2014'!J12+'2015'!J12+'2016'!J12+'2017'!J12+'2018'!L12</f>
        <v>6524.424</v>
      </c>
      <c r="AC12" s="6">
        <f>'2014'!K12+'2015'!K12+'2016'!K12+'2017'!K12+'2018'!M12</f>
        <v>16015.304</v>
      </c>
      <c r="AD12" s="6">
        <f>'2014'!L12+'2015'!L12+'2016'!L12+'2017'!L12+'2018'!N12</f>
        <v>4417.0240000000003</v>
      </c>
      <c r="AE12" s="6">
        <f>'2014'!M12+'2015'!M12+'2016'!M12+'2017'!M12+'2018'!O12</f>
        <v>0</v>
      </c>
    </row>
    <row r="13" spans="1:31" ht="18" customHeight="1" x14ac:dyDescent="0.25">
      <c r="A13" s="19">
        <v>9</v>
      </c>
      <c r="B13" s="9" t="s">
        <v>12</v>
      </c>
      <c r="C13" s="34"/>
      <c r="D13" s="44"/>
      <c r="E13" s="34">
        <f>'2014'!C13+'2015'!C13+'2016'!C13+'2017'!C13+'2018'!E13</f>
        <v>127</v>
      </c>
      <c r="F13" s="34">
        <f>'2014'!D13+'2015'!D13+'2016'!D13+'2017'!D13+'2018'!F13</f>
        <v>166</v>
      </c>
      <c r="G13" s="34">
        <f>'2014'!E13+'2015'!E13+'2016'!E13+'2017'!E13+'2018'!G13</f>
        <v>307920.10000000003</v>
      </c>
      <c r="H13" s="34">
        <f t="shared" si="0"/>
        <v>130.70866141732282</v>
      </c>
      <c r="I13" s="34">
        <f>'2014'!G13+'2015'!G13+'2016'!G13+'2017'!G13+'2018'!I13</f>
        <v>105</v>
      </c>
      <c r="J13" s="36">
        <f>'2014'!H13+'2015'!H13+'2016'!H13+'2017'!H13+'2018'!J13</f>
        <v>169552</v>
      </c>
      <c r="K13" s="36">
        <f>'2014'!I13+'2015'!I13+'2016'!I13+'2017'!I13+'2018'!K13</f>
        <v>924.71100000000001</v>
      </c>
      <c r="L13" s="36">
        <f>'2014'!J13+'2015'!J13+'2016'!J13+'2017'!J13+'2018'!L13</f>
        <v>12465.24</v>
      </c>
      <c r="M13" s="36">
        <f>'2014'!K13+'2015'!K13+'2016'!K13+'2017'!K13+'2018'!M13</f>
        <v>805.06399999999996</v>
      </c>
      <c r="N13" s="36">
        <f>'2014'!L13+'2015'!L13+'2016'!L13+'2017'!L13+'2018'!N13</f>
        <v>1339.328</v>
      </c>
      <c r="O13" s="36">
        <f>'2014'!M13+'2015'!M13+'2016'!M13+'2017'!M13+'2018'!O13</f>
        <v>0</v>
      </c>
      <c r="P13" s="3">
        <v>58019</v>
      </c>
      <c r="Q13" s="3">
        <v>9524</v>
      </c>
      <c r="R13" s="3">
        <v>781</v>
      </c>
      <c r="S13" s="3">
        <v>416</v>
      </c>
      <c r="T13" s="3">
        <v>0</v>
      </c>
      <c r="U13" s="6">
        <f>'2014'!C13+'2015'!C13+'2016'!C13+'2017'!C13+'2018'!E13</f>
        <v>127</v>
      </c>
      <c r="V13" s="6">
        <f>'2014'!D13+'2015'!D13+'2016'!D13+'2017'!D13+'2018'!F13</f>
        <v>166</v>
      </c>
      <c r="W13" s="6">
        <f>'2014'!E13+'2015'!E13+'2016'!E13+'2017'!E13+'2018'!G13</f>
        <v>307920.10000000003</v>
      </c>
      <c r="X13" s="6">
        <f>'2014'!F13+'2015'!F13+'2016'!F13+'2017'!F13+'2018'!H13</f>
        <v>838.16190476190479</v>
      </c>
      <c r="Y13" s="6">
        <f>'2014'!G13+'2015'!G13+'2016'!G13+'2017'!G13+'2018'!I13</f>
        <v>105</v>
      </c>
      <c r="Z13" s="6">
        <f>'2014'!H13+'2015'!H13+'2016'!H13+'2017'!H13+'2018'!J13</f>
        <v>169552</v>
      </c>
      <c r="AA13" s="6">
        <f>'2014'!I13+'2015'!I13+'2016'!I13+'2017'!I13+'2018'!K13</f>
        <v>924.71100000000001</v>
      </c>
      <c r="AB13" s="6">
        <f>'2014'!J13+'2015'!J13+'2016'!J13+'2017'!J13+'2018'!L13</f>
        <v>12465.24</v>
      </c>
      <c r="AC13" s="6">
        <f>'2014'!K13+'2015'!K13+'2016'!K13+'2017'!K13+'2018'!M13</f>
        <v>805.06399999999996</v>
      </c>
      <c r="AD13" s="6">
        <f>'2014'!L13+'2015'!L13+'2016'!L13+'2017'!L13+'2018'!N13</f>
        <v>1339.328</v>
      </c>
      <c r="AE13" s="6">
        <f>'2014'!M13+'2015'!M13+'2016'!M13+'2017'!M13+'2018'!O13</f>
        <v>0</v>
      </c>
    </row>
    <row r="14" spans="1:31" ht="18" customHeight="1" x14ac:dyDescent="0.25">
      <c r="A14" s="19">
        <v>10</v>
      </c>
      <c r="B14" s="23" t="s">
        <v>13</v>
      </c>
      <c r="C14" s="37"/>
      <c r="D14" s="44"/>
      <c r="E14" s="34">
        <f>'2014'!C14+'2015'!C14+'2016'!C14+'2017'!C14+'2018'!E14</f>
        <v>75</v>
      </c>
      <c r="F14" s="34">
        <f>'2014'!D14+'2015'!D14+'2016'!D14+'2017'!D14+'2018'!F14</f>
        <v>325</v>
      </c>
      <c r="G14" s="34">
        <f>'2014'!E14+'2015'!E14+'2016'!E14+'2017'!E14+'2018'!G14</f>
        <v>1064421.2889999996</v>
      </c>
      <c r="H14" s="34">
        <f t="shared" si="0"/>
        <v>433.33333333333331</v>
      </c>
      <c r="I14" s="34">
        <f>'2014'!G14+'2015'!G14+'2016'!G14+'2017'!G14+'2018'!I14</f>
        <v>322</v>
      </c>
      <c r="J14" s="36">
        <f>'2014'!H14+'2015'!H14+'2016'!H14+'2017'!H14+'2018'!J14</f>
        <v>758352.84399999992</v>
      </c>
      <c r="K14" s="36">
        <f>'2014'!I14+'2015'!I14+'2016'!I14+'2017'!I14+'2018'!K14</f>
        <v>56.824440000000003</v>
      </c>
      <c r="L14" s="36">
        <f>'2014'!J14+'2015'!J14+'2016'!J14+'2017'!J14+'2018'!L14</f>
        <v>15214.114000000001</v>
      </c>
      <c r="M14" s="36">
        <f>'2014'!K14+'2015'!K14+'2016'!K14+'2017'!K14+'2018'!M14</f>
        <v>19914.8</v>
      </c>
      <c r="N14" s="36">
        <f>'2014'!L14+'2015'!L14+'2016'!L14+'2017'!L14+'2018'!N14</f>
        <v>1363.5360000000001</v>
      </c>
      <c r="O14" s="36">
        <f>'2014'!M14+'2015'!M14+'2016'!M14+'2017'!M14+'2018'!O14</f>
        <v>461</v>
      </c>
      <c r="P14" s="3">
        <v>30924.440000000002</v>
      </c>
      <c r="Q14" s="3">
        <v>15206.69</v>
      </c>
      <c r="R14" s="3">
        <v>19870</v>
      </c>
      <c r="S14" s="3">
        <v>1362</v>
      </c>
      <c r="T14" s="3">
        <v>461</v>
      </c>
      <c r="U14" s="6">
        <f>'2014'!C14+'2015'!C14+'2016'!C14+'2017'!C14+'2018'!E14</f>
        <v>75</v>
      </c>
      <c r="V14" s="6">
        <f>'2014'!D14+'2015'!D14+'2016'!D14+'2017'!D14+'2018'!F14</f>
        <v>325</v>
      </c>
      <c r="W14" s="6">
        <f>'2014'!E14+'2015'!E14+'2016'!E14+'2017'!E14+'2018'!G14</f>
        <v>1064421.2889999996</v>
      </c>
      <c r="X14" s="6">
        <f>'2014'!F14+'2015'!F14+'2016'!F14+'2017'!F14+'2018'!H14</f>
        <v>1969.607843137255</v>
      </c>
      <c r="Y14" s="6">
        <f>'2014'!G14+'2015'!G14+'2016'!G14+'2017'!G14+'2018'!I14</f>
        <v>322</v>
      </c>
      <c r="Z14" s="6">
        <f>'2014'!H14+'2015'!H14+'2016'!H14+'2017'!H14+'2018'!J14</f>
        <v>758352.84399999992</v>
      </c>
      <c r="AA14" s="6">
        <f>'2014'!I14+'2015'!I14+'2016'!I14+'2017'!I14+'2018'!K14</f>
        <v>56.824440000000003</v>
      </c>
      <c r="AB14" s="6">
        <f>'2014'!J14+'2015'!J14+'2016'!J14+'2017'!J14+'2018'!L14</f>
        <v>15214.114000000001</v>
      </c>
      <c r="AC14" s="6">
        <f>'2014'!K14+'2015'!K14+'2016'!K14+'2017'!K14+'2018'!M14</f>
        <v>19914.8</v>
      </c>
      <c r="AD14" s="6">
        <f>'2014'!L14+'2015'!L14+'2016'!L14+'2017'!L14+'2018'!N14</f>
        <v>1363.5360000000001</v>
      </c>
      <c r="AE14" s="6">
        <f>'2014'!M14+'2015'!M14+'2016'!M14+'2017'!M14+'2018'!O14</f>
        <v>461</v>
      </c>
    </row>
    <row r="15" spans="1:31" ht="18" customHeight="1" x14ac:dyDescent="0.25">
      <c r="A15" s="19">
        <v>11</v>
      </c>
      <c r="B15" s="23" t="s">
        <v>14</v>
      </c>
      <c r="C15" s="37"/>
      <c r="D15" s="43"/>
      <c r="E15" s="34">
        <f>'2014'!C15+'2015'!C15+'2016'!C15+'2017'!C15+'2018'!E15</f>
        <v>221</v>
      </c>
      <c r="F15" s="34">
        <f>'2014'!D15+'2015'!D15+'2016'!D15+'2017'!D15+'2018'!F15</f>
        <v>270</v>
      </c>
      <c r="G15" s="34">
        <f>'2014'!E15+'2015'!E15+'2016'!E15+'2017'!E15+'2018'!G15</f>
        <v>975267.10899999994</v>
      </c>
      <c r="H15" s="34">
        <f t="shared" si="0"/>
        <v>122.17194570135747</v>
      </c>
      <c r="I15" s="34">
        <f>'2014'!G15+'2015'!G15+'2016'!G15+'2017'!G15+'2018'!I15</f>
        <v>232</v>
      </c>
      <c r="J15" s="36">
        <f>'2014'!H15+'2015'!H15+'2016'!H15+'2017'!H15+'2018'!J15</f>
        <v>658735.83360000001</v>
      </c>
      <c r="K15" s="36">
        <f>'2014'!I15+'2015'!I15+'2016'!I15+'2017'!I15+'2018'!K15</f>
        <v>913.38110000000006</v>
      </c>
      <c r="L15" s="36">
        <f>'2014'!J15+'2015'!J15+'2016'!J15+'2017'!J15+'2018'!L15</f>
        <v>933.25599999999997</v>
      </c>
      <c r="M15" s="36">
        <f>'2014'!K15+'2015'!K15+'2016'!K15+'2017'!K15+'2018'!M15</f>
        <v>27089.752</v>
      </c>
      <c r="N15" s="36">
        <f>'2014'!L15+'2015'!L15+'2016'!L15+'2017'!L15+'2018'!N15</f>
        <v>4941.3567999999996</v>
      </c>
      <c r="O15" s="36">
        <f>'2014'!M15+'2015'!M15+'2016'!M15+'2017'!M15+'2018'!O15</f>
        <v>5593.4096</v>
      </c>
      <c r="P15" s="3">
        <v>338428.1</v>
      </c>
      <c r="Q15" s="3">
        <v>871</v>
      </c>
      <c r="R15" s="3">
        <v>25279</v>
      </c>
      <c r="S15" s="3">
        <v>4545</v>
      </c>
      <c r="T15" s="3">
        <v>5480</v>
      </c>
      <c r="U15" s="6">
        <f>'2014'!C15+'2015'!C15+'2016'!C15+'2017'!C15+'2018'!E15</f>
        <v>221</v>
      </c>
      <c r="V15" s="6">
        <f>'2014'!D15+'2015'!D15+'2016'!D15+'2017'!D15+'2018'!F15</f>
        <v>270</v>
      </c>
      <c r="W15" s="6">
        <f>'2014'!E15+'2015'!E15+'2016'!E15+'2017'!E15+'2018'!G15</f>
        <v>975267.10899999994</v>
      </c>
      <c r="X15" s="6">
        <f>'2014'!F15+'2015'!F15+'2016'!F15+'2017'!F15+'2018'!H15</f>
        <v>578.57179487179496</v>
      </c>
      <c r="Y15" s="6">
        <f>'2014'!G15+'2015'!G15+'2016'!G15+'2017'!G15+'2018'!I15</f>
        <v>232</v>
      </c>
      <c r="Z15" s="6">
        <f>'2014'!H15+'2015'!H15+'2016'!H15+'2017'!H15+'2018'!J15</f>
        <v>658735.83360000001</v>
      </c>
      <c r="AA15" s="6">
        <f>'2014'!I15+'2015'!I15+'2016'!I15+'2017'!I15+'2018'!K15</f>
        <v>913.38110000000006</v>
      </c>
      <c r="AB15" s="6">
        <f>'2014'!J15+'2015'!J15+'2016'!J15+'2017'!J15+'2018'!L15</f>
        <v>933.25599999999997</v>
      </c>
      <c r="AC15" s="6">
        <f>'2014'!K15+'2015'!K15+'2016'!K15+'2017'!K15+'2018'!M15</f>
        <v>27089.752</v>
      </c>
      <c r="AD15" s="6">
        <f>'2014'!L15+'2015'!L15+'2016'!L15+'2017'!L15+'2018'!N15</f>
        <v>4941.3567999999996</v>
      </c>
      <c r="AE15" s="6">
        <f>'2014'!M15+'2015'!M15+'2016'!M15+'2017'!M15+'2018'!O15</f>
        <v>5593.4096</v>
      </c>
    </row>
    <row r="16" spans="1:31" ht="18" customHeight="1" x14ac:dyDescent="0.25">
      <c r="A16" s="19">
        <v>12</v>
      </c>
      <c r="B16" s="23" t="s">
        <v>15</v>
      </c>
      <c r="C16" s="37"/>
      <c r="D16" s="43"/>
      <c r="E16" s="34">
        <f>'2014'!C16+'2015'!C16+'2016'!C16+'2017'!C16+'2018'!E16</f>
        <v>76</v>
      </c>
      <c r="F16" s="34">
        <f>'2014'!D16+'2015'!D16+'2016'!D16+'2017'!D16+'2018'!F16</f>
        <v>105</v>
      </c>
      <c r="G16" s="34">
        <f>'2014'!E16+'2015'!E16+'2016'!E16+'2017'!E16+'2018'!G16</f>
        <v>212964</v>
      </c>
      <c r="H16" s="34">
        <f t="shared" si="0"/>
        <v>138.15789473684211</v>
      </c>
      <c r="I16" s="34">
        <f>'2014'!G16+'2015'!G16+'2016'!G16+'2017'!G16+'2018'!I16</f>
        <v>84</v>
      </c>
      <c r="J16" s="36">
        <f>'2014'!H16+'2015'!H16+'2016'!H16+'2017'!H16+'2018'!J16</f>
        <v>106711</v>
      </c>
      <c r="K16" s="36">
        <f>'2014'!I16+'2015'!I16+'2016'!I16+'2017'!I16+'2018'!K16</f>
        <v>220.82299999999998</v>
      </c>
      <c r="L16" s="36">
        <f>'2014'!J16+'2015'!J16+'2016'!J16+'2017'!J16+'2018'!L16</f>
        <v>2009.7760000000001</v>
      </c>
      <c r="M16" s="36">
        <f>'2014'!K16+'2015'!K16+'2016'!K16+'2017'!K16+'2018'!M16</f>
        <v>2863.3119999999999</v>
      </c>
      <c r="N16" s="36">
        <f>'2014'!L16+'2015'!L16+'2016'!L16+'2017'!L16+'2018'!N16</f>
        <v>1355.3520000000001</v>
      </c>
      <c r="O16" s="36">
        <f>'2014'!M16+'2015'!M16+'2016'!M16+'2017'!M16+'2018'!O16</f>
        <v>0</v>
      </c>
      <c r="P16" s="3">
        <v>24923</v>
      </c>
      <c r="Q16" s="3">
        <v>1998</v>
      </c>
      <c r="R16" s="3">
        <v>2850</v>
      </c>
      <c r="S16" s="3">
        <v>1351</v>
      </c>
      <c r="T16" s="3">
        <v>0</v>
      </c>
      <c r="U16" s="6">
        <f>'2014'!C16+'2015'!C16+'2016'!C16+'2017'!C16+'2018'!E16</f>
        <v>76</v>
      </c>
      <c r="V16" s="6">
        <f>'2014'!D16+'2015'!D16+'2016'!D16+'2017'!D16+'2018'!F16</f>
        <v>105</v>
      </c>
      <c r="W16" s="6">
        <f>'2014'!E16+'2015'!E16+'2016'!E16+'2017'!E16+'2018'!G16</f>
        <v>212964</v>
      </c>
      <c r="X16" s="6">
        <f>'2014'!F16+'2015'!F16+'2016'!F16+'2017'!F16+'2018'!H16</f>
        <v>701.33333333333337</v>
      </c>
      <c r="Y16" s="6">
        <f>'2014'!G16+'2015'!G16+'2016'!G16+'2017'!G16+'2018'!I16</f>
        <v>84</v>
      </c>
      <c r="Z16" s="6">
        <f>'2014'!H16+'2015'!H16+'2016'!H16+'2017'!H16+'2018'!J16</f>
        <v>106711</v>
      </c>
      <c r="AA16" s="6">
        <f>'2014'!I16+'2015'!I16+'2016'!I16+'2017'!I16+'2018'!K16</f>
        <v>220.82299999999998</v>
      </c>
      <c r="AB16" s="6">
        <f>'2014'!J16+'2015'!J16+'2016'!J16+'2017'!J16+'2018'!L16</f>
        <v>2009.7760000000001</v>
      </c>
      <c r="AC16" s="6">
        <f>'2014'!K16+'2015'!K16+'2016'!K16+'2017'!K16+'2018'!M16</f>
        <v>2863.3119999999999</v>
      </c>
      <c r="AD16" s="6">
        <f>'2014'!L16+'2015'!L16+'2016'!L16+'2017'!L16+'2018'!N16</f>
        <v>1355.3520000000001</v>
      </c>
      <c r="AE16" s="6">
        <f>'2014'!M16+'2015'!M16+'2016'!M16+'2017'!M16+'2018'!O16</f>
        <v>0</v>
      </c>
    </row>
    <row r="17" spans="1:31" ht="18" customHeight="1" x14ac:dyDescent="0.25">
      <c r="A17" s="19">
        <v>13</v>
      </c>
      <c r="B17" s="23" t="s">
        <v>16</v>
      </c>
      <c r="C17" s="37"/>
      <c r="D17" s="44"/>
      <c r="E17" s="34">
        <f>'2014'!C17+'2015'!C17+'2016'!C17+'2017'!C17+'2018'!E17</f>
        <v>170</v>
      </c>
      <c r="F17" s="34">
        <f>'2014'!D17+'2015'!D17+'2016'!D17+'2017'!D17+'2018'!F17</f>
        <v>227</v>
      </c>
      <c r="G17" s="34">
        <f>'2014'!E17+'2015'!E17+'2016'!E17+'2017'!E17+'2018'!G17</f>
        <v>856960.8</v>
      </c>
      <c r="H17" s="34">
        <f t="shared" si="0"/>
        <v>133.52941176470588</v>
      </c>
      <c r="I17" s="34">
        <f>'2014'!G17+'2015'!G17+'2016'!G17+'2017'!G17+'2018'!I17</f>
        <v>52</v>
      </c>
      <c r="J17" s="36">
        <f>'2014'!H17+'2015'!H17+'2016'!H17+'2017'!H17+'2018'!J17</f>
        <v>101209.5</v>
      </c>
      <c r="K17" s="36">
        <f>'2014'!I17+'2015'!I17+'2016'!I17+'2017'!I17+'2018'!K17</f>
        <v>131.4</v>
      </c>
      <c r="L17" s="36">
        <f>'2014'!J17+'2015'!J17+'2016'!J17+'2017'!J17+'2018'!L17</f>
        <v>18253.68</v>
      </c>
      <c r="M17" s="36">
        <f>'2014'!K17+'2015'!K17+'2016'!K17+'2017'!K17+'2018'!M17</f>
        <v>1835.3520000000001</v>
      </c>
      <c r="N17" s="36">
        <f>'2014'!L17+'2015'!L17+'2016'!L17+'2017'!L17+'2018'!N17</f>
        <v>2333.3040000000001</v>
      </c>
      <c r="O17" s="36">
        <f>'2014'!M17+'2015'!M17+'2016'!M17+'2017'!M17+'2018'!O17</f>
        <v>4000</v>
      </c>
      <c r="P17" s="3">
        <v>50956</v>
      </c>
      <c r="Q17" s="3">
        <v>21214</v>
      </c>
      <c r="R17" s="3">
        <v>1851</v>
      </c>
      <c r="S17" s="3">
        <v>3351</v>
      </c>
      <c r="T17" s="3">
        <v>4000</v>
      </c>
      <c r="U17" s="6">
        <f>'2014'!C17+'2015'!C17+'2016'!C17+'2017'!C17+'2018'!E17</f>
        <v>170</v>
      </c>
      <c r="V17" s="6">
        <f>'2014'!D17+'2015'!D17+'2016'!D17+'2017'!D17+'2018'!F17</f>
        <v>227</v>
      </c>
      <c r="W17" s="6">
        <f>'2014'!E17+'2015'!E17+'2016'!E17+'2017'!E17+'2018'!G17</f>
        <v>856960.8</v>
      </c>
      <c r="X17" s="6">
        <f>'2014'!F17+'2015'!F17+'2016'!F17+'2017'!F17+'2018'!H17</f>
        <v>437.62435803374905</v>
      </c>
      <c r="Y17" s="6">
        <f>'2014'!G17+'2015'!G17+'2016'!G17+'2017'!G17+'2018'!I17</f>
        <v>52</v>
      </c>
      <c r="Z17" s="6">
        <f>'2014'!H17+'2015'!H17+'2016'!H17+'2017'!H17+'2018'!J17</f>
        <v>101209.5</v>
      </c>
      <c r="AA17" s="6">
        <f>'2014'!I17+'2015'!I17+'2016'!I17+'2017'!I17+'2018'!K17</f>
        <v>131.4</v>
      </c>
      <c r="AB17" s="6">
        <f>'2014'!J17+'2015'!J17+'2016'!J17+'2017'!J17+'2018'!L17</f>
        <v>18253.68</v>
      </c>
      <c r="AC17" s="6">
        <f>'2014'!K17+'2015'!K17+'2016'!K17+'2017'!K17+'2018'!M17</f>
        <v>1835.3520000000001</v>
      </c>
      <c r="AD17" s="6">
        <f>'2014'!L17+'2015'!L17+'2016'!L17+'2017'!L17+'2018'!N17</f>
        <v>2333.3040000000001</v>
      </c>
      <c r="AE17" s="6">
        <f>'2014'!M17+'2015'!M17+'2016'!M17+'2017'!M17+'2018'!O17</f>
        <v>4000</v>
      </c>
    </row>
    <row r="18" spans="1:31" ht="18" customHeight="1" x14ac:dyDescent="0.25">
      <c r="A18" s="13">
        <v>14</v>
      </c>
      <c r="B18" s="23" t="s">
        <v>42</v>
      </c>
      <c r="C18" s="37"/>
      <c r="D18" s="43"/>
      <c r="E18" s="34">
        <f>'2014'!C18+'2015'!C18+'2016'!C18+'2017'!C18+'2018'!E18</f>
        <v>377</v>
      </c>
      <c r="F18" s="34">
        <f>'2014'!D18+'2015'!D18+'2016'!D18+'2017'!D18+'2018'!F18</f>
        <v>959</v>
      </c>
      <c r="G18" s="34">
        <f>'2014'!E18+'2015'!E18+'2016'!E18+'2017'!E18+'2018'!G18</f>
        <v>10002511.163000001</v>
      </c>
      <c r="H18" s="34">
        <f t="shared" si="0"/>
        <v>254.37665782493372</v>
      </c>
      <c r="I18" s="34">
        <f>'2014'!G18+'2015'!G18+'2016'!G18+'2017'!G18+'2018'!I18</f>
        <v>819</v>
      </c>
      <c r="J18" s="36">
        <f>'2014'!H18+'2015'!H18+'2016'!H18+'2017'!H18+'2018'!J18</f>
        <v>6545016.3210000005</v>
      </c>
      <c r="K18" s="36">
        <f>'2014'!I18+'2015'!I18+'2016'!I18+'2017'!I18+'2018'!K18</f>
        <v>515.65418640000007</v>
      </c>
      <c r="L18" s="36">
        <f>'2014'!J18+'2015'!J18+'2016'!J18+'2017'!J18+'2018'!L18</f>
        <v>12055.84</v>
      </c>
      <c r="M18" s="36">
        <f>'2014'!K18+'2015'!K18+'2016'!K18+'2017'!K18+'2018'!M18</f>
        <v>170472.736</v>
      </c>
      <c r="N18" s="36">
        <f>'2014'!L18+'2015'!L18+'2016'!L18+'2017'!L18+'2018'!N18</f>
        <v>4323.0720000000001</v>
      </c>
      <c r="O18" s="36">
        <f>'2014'!M18+'2015'!M18+'2016'!M18+'2017'!M18+'2018'!O18</f>
        <v>2250.8159999999998</v>
      </c>
      <c r="P18" s="3">
        <v>97765.436400000006</v>
      </c>
      <c r="Q18" s="3">
        <v>7218</v>
      </c>
      <c r="R18" s="3">
        <v>109916</v>
      </c>
      <c r="S18" s="3">
        <v>2794</v>
      </c>
      <c r="T18" s="3">
        <v>1955</v>
      </c>
      <c r="U18" s="6">
        <f>'2014'!C18+'2015'!C18+'2016'!C18+'2017'!C18+'2018'!E18</f>
        <v>377</v>
      </c>
      <c r="V18" s="6">
        <f>'2014'!D18+'2015'!D18+'2016'!D18+'2017'!D18+'2018'!F18</f>
        <v>959</v>
      </c>
      <c r="W18" s="6">
        <f>'2014'!E18+'2015'!E18+'2016'!E18+'2017'!E18+'2018'!G18</f>
        <v>10002511.163000001</v>
      </c>
      <c r="X18" s="6">
        <f>'2014'!F18+'2015'!F18+'2016'!F18+'2017'!F18+'2018'!H18</f>
        <v>1046.3888888888889</v>
      </c>
      <c r="Y18" s="6">
        <f>'2014'!G18+'2015'!G18+'2016'!G18+'2017'!G18+'2018'!I18</f>
        <v>819</v>
      </c>
      <c r="Z18" s="6">
        <f>'2014'!H18+'2015'!H18+'2016'!H18+'2017'!H18+'2018'!J18</f>
        <v>6545016.3210000005</v>
      </c>
      <c r="AA18" s="6">
        <f>'2014'!I18+'2015'!I18+'2016'!I18+'2017'!I18+'2018'!K18</f>
        <v>515.65418640000007</v>
      </c>
      <c r="AB18" s="6">
        <f>'2014'!J18+'2015'!J18+'2016'!J18+'2017'!J18+'2018'!L18</f>
        <v>12055.84</v>
      </c>
      <c r="AC18" s="6">
        <f>'2014'!K18+'2015'!K18+'2016'!K18+'2017'!K18+'2018'!M18</f>
        <v>170472.736</v>
      </c>
      <c r="AD18" s="6">
        <f>'2014'!L18+'2015'!L18+'2016'!L18+'2017'!L18+'2018'!N18</f>
        <v>4323.0720000000001</v>
      </c>
      <c r="AE18" s="6">
        <f>'2014'!M18+'2015'!M18+'2016'!M18+'2017'!M18+'2018'!O18</f>
        <v>2250.8159999999998</v>
      </c>
    </row>
    <row r="19" spans="1:31" ht="21.75" customHeight="1" x14ac:dyDescent="0.25">
      <c r="A19" s="72" t="s">
        <v>18</v>
      </c>
      <c r="B19" s="73"/>
      <c r="C19" s="40"/>
      <c r="D19" s="44"/>
      <c r="E19" s="41">
        <f>'2014'!C19+'2015'!C19+'2016'!C19+'2017'!C19+'2018'!E19</f>
        <v>2564</v>
      </c>
      <c r="F19" s="41">
        <f>'2014'!D19+'2015'!D19+'2016'!D19+'2017'!D19+'2018'!F19</f>
        <v>4695</v>
      </c>
      <c r="G19" s="41">
        <f>'2014'!E19+'2015'!E19+'2016'!E19+'2017'!E19+'2018'!G19</f>
        <v>20607523.351999998</v>
      </c>
      <c r="H19" s="41">
        <f t="shared" si="0"/>
        <v>183.11232449297972</v>
      </c>
      <c r="I19" s="41">
        <f>'2014'!G19+'2015'!G19+'2016'!G19+'2017'!G19+'2018'!I19</f>
        <v>2874</v>
      </c>
      <c r="J19" s="42">
        <f>'2014'!H19+'2015'!H19+'2016'!H19+'2017'!H19+'2018'!J19</f>
        <v>12157125.810600001</v>
      </c>
      <c r="K19" s="42">
        <f>'2014'!I19+'2015'!I19+'2016'!I19+'2017'!I19+'2018'!K19</f>
        <v>7947.6949163999998</v>
      </c>
      <c r="L19" s="42">
        <f>'2014'!J19+'2015'!J19+'2016'!J19+'2017'!J19+'2018'!L19</f>
        <v>186837.226</v>
      </c>
      <c r="M19" s="42">
        <f>'2014'!K19+'2015'!K19+'2016'!K19+'2017'!K19+'2018'!M19</f>
        <v>532670.4</v>
      </c>
      <c r="N19" s="42">
        <f>'2014'!L19+'2015'!L19+'2016'!L19+'2017'!L19+'2018'!N19</f>
        <v>57522.7088</v>
      </c>
      <c r="O19" s="42">
        <f>'2014'!M19+'2015'!M19+'2016'!M19+'2017'!M19+'2018'!O19</f>
        <v>34301.214399999997</v>
      </c>
      <c r="P19" s="5">
        <f t="shared" ref="P19:T19" si="1">SUM(P5:P18)</f>
        <v>1772605.2664000001</v>
      </c>
      <c r="Q19" s="5">
        <f t="shared" si="1"/>
        <v>146542.69</v>
      </c>
      <c r="R19" s="5">
        <f t="shared" si="1"/>
        <v>449273</v>
      </c>
      <c r="S19" s="5">
        <f t="shared" si="1"/>
        <v>50346</v>
      </c>
      <c r="T19" s="5">
        <f t="shared" si="1"/>
        <v>33871</v>
      </c>
      <c r="U19" s="6">
        <f>'2014'!C19+'2015'!C19+'2016'!C19+'2017'!C19+'2018'!E19</f>
        <v>2564</v>
      </c>
      <c r="V19" s="6">
        <f>'2014'!D19+'2015'!D19+'2016'!D19+'2017'!D19+'2018'!F19</f>
        <v>4695</v>
      </c>
      <c r="W19" s="6">
        <f>'2014'!E19+'2015'!E19+'2016'!E19+'2017'!E19+'2018'!G19</f>
        <v>20607523.351999998</v>
      </c>
      <c r="X19" s="6">
        <f>'2014'!F19+'2015'!F19+'2016'!F19+'2017'!F19+'2018'!H19</f>
        <v>881.81147503673935</v>
      </c>
      <c r="Y19" s="6">
        <f>'2014'!G19+'2015'!G19+'2016'!G19+'2017'!G19+'2018'!I19</f>
        <v>2874</v>
      </c>
      <c r="Z19" s="6">
        <f>'2014'!H19+'2015'!H19+'2016'!H19+'2017'!H19+'2018'!J19</f>
        <v>12157125.810600001</v>
      </c>
      <c r="AA19" s="7">
        <f>'2014'!I19+'2015'!I19+'2016'!I19+'2017'!I19+'2018'!K19</f>
        <v>7947.6949163999998</v>
      </c>
      <c r="AB19" s="6">
        <f>'2014'!J19+'2015'!J19+'2016'!J19+'2017'!J19+'2018'!L19</f>
        <v>186837.226</v>
      </c>
      <c r="AC19" s="6">
        <f>'2014'!K19+'2015'!K19+'2016'!K19+'2017'!K19+'2018'!M19</f>
        <v>532670.4</v>
      </c>
      <c r="AD19" s="6">
        <f>'2014'!L19+'2015'!L19+'2016'!L19+'2017'!L19+'2018'!N19</f>
        <v>57522.7088</v>
      </c>
      <c r="AE19" s="6">
        <f>'2014'!M19+'2015'!M19+'2016'!M19+'2017'!M19+'2018'!O19</f>
        <v>34301.214399999997</v>
      </c>
    </row>
    <row r="20" spans="1:31" x14ac:dyDescent="0.25">
      <c r="J20" s="1"/>
    </row>
  </sheetData>
  <mergeCells count="10">
    <mergeCell ref="A19:B19"/>
    <mergeCell ref="A1:O1"/>
    <mergeCell ref="E2:E4"/>
    <mergeCell ref="H2:H4"/>
    <mergeCell ref="I2:J3"/>
    <mergeCell ref="L2:O3"/>
    <mergeCell ref="B2:B4"/>
    <mergeCell ref="A2:A4"/>
    <mergeCell ref="K2:K4"/>
    <mergeCell ref="F2:G3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2014</vt:lpstr>
      <vt:lpstr>2015</vt:lpstr>
      <vt:lpstr>2016</vt:lpstr>
      <vt:lpstr>2017</vt:lpstr>
      <vt:lpstr>2018</vt:lpstr>
      <vt:lpstr>2014-2018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Райымбаев</dc:creator>
  <cp:lastModifiedBy>Zhaksybaev.A</cp:lastModifiedBy>
  <cp:lastPrinted>2019-02-04T04:25:04Z</cp:lastPrinted>
  <dcterms:created xsi:type="dcterms:W3CDTF">2017-06-27T04:00:30Z</dcterms:created>
  <dcterms:modified xsi:type="dcterms:W3CDTF">2019-02-05T07:45:26Z</dcterms:modified>
</cp:coreProperties>
</file>